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7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10" i="1" l="1"/>
  <c r="U10" i="1"/>
  <c r="R10" i="1"/>
  <c r="Q10" i="1"/>
  <c r="P10" i="1"/>
  <c r="O10" i="1"/>
  <c r="N10" i="1"/>
  <c r="M10" i="1"/>
  <c r="E10" i="1"/>
  <c r="D10" i="1"/>
  <c r="V12" i="1" l="1"/>
  <c r="U12" i="1"/>
  <c r="C26" i="1" l="1"/>
  <c r="C14" i="1"/>
  <c r="C21" i="1" l="1"/>
  <c r="P27" i="1" l="1"/>
  <c r="O27" i="1"/>
  <c r="I27" i="1"/>
  <c r="F27" i="1"/>
  <c r="D27" i="1"/>
  <c r="R24" i="1"/>
  <c r="Q24" i="1"/>
  <c r="N24" i="1"/>
  <c r="M24" i="1"/>
  <c r="C23" i="1"/>
  <c r="C22" i="1"/>
  <c r="R19" i="1"/>
  <c r="Q19" i="1"/>
  <c r="N19" i="1"/>
  <c r="M19" i="1"/>
  <c r="C18" i="1"/>
  <c r="C19" i="1" s="1"/>
  <c r="V16" i="1"/>
  <c r="V28" i="1" s="1"/>
  <c r="U16" i="1"/>
  <c r="U28" i="1" s="1"/>
  <c r="T16" i="1"/>
  <c r="T28" i="1" s="1"/>
  <c r="S16" i="1"/>
  <c r="S28" i="1" s="1"/>
  <c r="R16" i="1"/>
  <c r="Q16" i="1"/>
  <c r="P16" i="1"/>
  <c r="O16" i="1"/>
  <c r="N16" i="1"/>
  <c r="M16" i="1"/>
  <c r="J16" i="1"/>
  <c r="J28" i="1" s="1"/>
  <c r="I16" i="1"/>
  <c r="H16" i="1"/>
  <c r="H28" i="1" s="1"/>
  <c r="F16" i="1"/>
  <c r="F28" i="1" s="1"/>
  <c r="E16" i="1"/>
  <c r="D15" i="1"/>
  <c r="R12" i="1"/>
  <c r="Q12" i="1"/>
  <c r="P12" i="1"/>
  <c r="P28" i="1" s="1"/>
  <c r="O12" i="1"/>
  <c r="O28" i="1" s="1"/>
  <c r="N12" i="1"/>
  <c r="M12" i="1"/>
  <c r="E12" i="1"/>
  <c r="E28" i="1" s="1"/>
  <c r="C11" i="1"/>
  <c r="C9" i="1"/>
  <c r="N28" i="1" l="1"/>
  <c r="R28" i="1"/>
  <c r="M28" i="1"/>
  <c r="Q28" i="1"/>
  <c r="C16" i="1"/>
  <c r="C15" i="1"/>
  <c r="I28" i="1"/>
  <c r="A22" i="1"/>
  <c r="A23" i="1" s="1"/>
  <c r="A26" i="1" s="1"/>
  <c r="C24" i="1"/>
  <c r="D16" i="1"/>
  <c r="C12" i="1"/>
  <c r="D12" i="1"/>
  <c r="D28" i="1" s="1"/>
  <c r="C27" i="1"/>
  <c r="C28" i="1" l="1"/>
</calcChain>
</file>

<file path=xl/sharedStrings.xml><?xml version="1.0" encoding="utf-8"?>
<sst xmlns="http://schemas.openxmlformats.org/spreadsheetml/2006/main" count="64" uniqueCount="42">
  <si>
    <t>№ п\п</t>
  </si>
  <si>
    <t>Адрес МКД</t>
  </si>
  <si>
    <t>Стоимость капитального ремонта ВСЕГО</t>
  </si>
  <si>
    <t>виды работ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</si>
  <si>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</si>
  <si>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</si>
  <si>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</si>
  <si>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</si>
  <si>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</si>
  <si>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</si>
  <si>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 крышу, устройству выходов на кровлю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</si>
  <si>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</si>
  <si>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</si>
  <si>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</si>
  <si>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газоснабжения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</si>
  <si>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</si>
  <si>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</si>
  <si>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</si>
  <si>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</si>
  <si>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</si>
  <si>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</si>
  <si>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</si>
  <si>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 xml:space="preserve">руб. </t>
  </si>
  <si>
    <t>Приозерский муниципальный район</t>
  </si>
  <si>
    <t>Итого по муниципальному образованию</t>
  </si>
  <si>
    <t>Пос. Мичуринское, пер. Озёрный, д. 1</t>
  </si>
  <si>
    <t>Муниципальное образование Приозерское городское поселение</t>
  </si>
  <si>
    <t>Г. Приозерск, ул. Гагарина, д. 7</t>
  </si>
  <si>
    <t>Муниципальное образование Раздольевское сельское поселение</t>
  </si>
  <si>
    <t>Дер. Раздолье, ул. Центральная, д. 5</t>
  </si>
  <si>
    <t>Муниципальное образование Ромашкинское сельское поселение</t>
  </si>
  <si>
    <t>Пос. Суходолье, ул. Октябрьская, д. 2</t>
  </si>
  <si>
    <t>Пос. Суходолье, ул. Октябрьская, д. 3</t>
  </si>
  <si>
    <t>Пос. Суходолье, ул. Центральная, д. 1</t>
  </si>
  <si>
    <t>Муниципальное образование Сосновское сельское поселение</t>
  </si>
  <si>
    <t>Пос. Сосново, пер. Рабочий, д.4</t>
  </si>
  <si>
    <t>Итого по Приозерскому муниципальному району</t>
  </si>
  <si>
    <t>проектные работы</t>
  </si>
  <si>
    <t xml:space="preserve">г. Приозерск, ул. Красноармейская, д.3/1 (семиэтажный), </t>
  </si>
  <si>
    <t>Краткосрочный муниципальный план по капитальному ремонту общего имущества в многоквартирных домах на 2015 год</t>
  </si>
  <si>
    <t>Муниципальное образование Красноозёрное сельское поселение</t>
  </si>
  <si>
    <t>Пос. Моторное, ул.Приладожская,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</si>
</sst>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4" fillId="0" borderId="0" xfId="0" applyFont="1"/>
    <xf numFmtId="3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4" fontId="8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0" fontId="4" fillId="2" borderId="0" xfId="0" applyFont="1" applyFill="1"/>
    <xf numFmtId="0" fontId="5" fillId="2" borderId="0" xfId="0" applyFont="1" applyFill="1" applyAlignment="1"/>
    <xf numFmtId="0" fontId="9" fillId="0" borderId="1" xfId="0" applyFont="1" applyBorder="1" applyAlignment="1">
      <alignment wrapText="1"/>
    </xf>
    <xf numFmtId="0" fontId="10" fillId="2" borderId="0" xfId="0" applyFont="1" applyFill="1"/>
    <xf numFmtId="0" fontId="11" fillId="2" borderId="0" xfId="0" applyFont="1" applyFill="1"/>
    <xf numFmtId="0" fontId="5" fillId="2" borderId="0" xfId="0" applyFont="1" applyFill="1"/>
    <xf numFmtId="0" fontId="5" fillId="0" borderId="0" xfId="0" applyFont="1"/>
    <xf numFmtId="4" fontId="2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zoomScale="70" zoomScaleNormal="70" workbookViewId="0">
      <selection activeCell="G12" sqref="G12"/>
    </sheetView>
  </sheetViews>
  <sheetFormatPr defaultRowHeight="15" x14ac:dyDescent="0.25"/>
  <cols>
    <col min="1" max="1" width="4.7109375" customWidth="1"/>
    <col min="2" max="2" width="20.42578125" customWidth="1"/>
    <col min="3" max="3" width="16.7109375" customWidth="1"/>
    <col min="4" max="4" width="13" customWidth="1"/>
    <col min="5" max="5" width="12.140625" customWidth="1"/>
    <col min="6" max="6" width="12.85546875" customWidth="1"/>
    <col min="7" max="7" width="9.28515625" bestFit="1" customWidth="1"/>
    <col min="8" max="8" width="12.7109375" customWidth="1"/>
    <col min="9" max="9" width="13.85546875" customWidth="1"/>
    <col min="10" max="10" width="15.42578125" customWidth="1"/>
    <col min="11" max="11" width="9.28515625" bestFit="1" customWidth="1"/>
    <col min="12" max="12" width="16.5703125" bestFit="1" customWidth="1"/>
    <col min="13" max="13" width="13.85546875" customWidth="1"/>
    <col min="14" max="14" width="18.5703125" customWidth="1"/>
    <col min="15" max="15" width="12.42578125" customWidth="1"/>
    <col min="16" max="16" width="13.85546875" customWidth="1"/>
    <col min="17" max="17" width="11.28515625" bestFit="1" customWidth="1"/>
    <col min="18" max="18" width="18.28515625" customWidth="1"/>
    <col min="19" max="19" width="9.28515625" bestFit="1" customWidth="1"/>
    <col min="20" max="20" width="11.42578125" customWidth="1"/>
    <col min="21" max="21" width="10.42578125" bestFit="1" customWidth="1"/>
    <col min="22" max="22" width="15.7109375" customWidth="1"/>
    <col min="23" max="23" width="9.28515625" bestFit="1" customWidth="1"/>
    <col min="24" max="24" width="12.7109375" customWidth="1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26.25" x14ac:dyDescent="0.4">
      <c r="A2" s="1"/>
      <c r="B2" s="1"/>
      <c r="C2" s="1"/>
      <c r="D2" s="1"/>
      <c r="E2" s="1"/>
      <c r="F2" s="1"/>
      <c r="G2" s="1"/>
      <c r="H2" s="1"/>
      <c r="I2" s="24" t="s">
        <v>39</v>
      </c>
      <c r="J2" s="2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ht="33.75" customHeight="1" x14ac:dyDescent="0.25">
      <c r="A3" s="16" t="s">
        <v>0</v>
      </c>
      <c r="B3" s="16" t="s">
        <v>1</v>
      </c>
      <c r="C3" s="33" t="s">
        <v>2</v>
      </c>
      <c r="D3" s="39" t="s">
        <v>3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ht="62.25" customHeight="1" x14ac:dyDescent="0.25">
      <c r="A4" s="5"/>
      <c r="B4" s="5"/>
      <c r="C4" s="34"/>
      <c r="D4" s="3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35" t="s">
        <v>4</v>
      </c>
      <c r="L4" s="36"/>
      <c r="M4" s="35" t="s">
        <v>5</v>
      </c>
      <c r="N4" s="36"/>
      <c r="O4" s="35" t="s">
        <v>6</v>
      </c>
      <c r="P4" s="36"/>
      <c r="Q4" s="35" t="s">
        <v>7</v>
      </c>
      <c r="R4" s="36"/>
      <c r="S4" s="35" t="s">
        <v>8</v>
      </c>
      <c r="T4" s="36"/>
      <c r="U4" s="35" t="s">
        <v>9</v>
      </c>
      <c r="V4" s="36"/>
      <c r="W4" s="2" t="s">
        <v>10</v>
      </c>
      <c r="X4" s="23" t="s">
        <v>37</v>
      </c>
    </row>
    <row r="5" spans="1:24" ht="15.75" x14ac:dyDescent="0.25">
      <c r="A5" s="2"/>
      <c r="B5" s="2"/>
      <c r="C5" s="2" t="s">
        <v>18</v>
      </c>
      <c r="D5" s="2" t="s">
        <v>18</v>
      </c>
      <c r="E5" s="2" t="s">
        <v>18</v>
      </c>
      <c r="F5" s="2" t="s">
        <v>18</v>
      </c>
      <c r="G5" s="2" t="s">
        <v>18</v>
      </c>
      <c r="H5" s="2" t="s">
        <v>18</v>
      </c>
      <c r="I5" s="2" t="s">
        <v>18</v>
      </c>
      <c r="J5" s="2" t="s">
        <v>18</v>
      </c>
      <c r="K5" s="2" t="s">
        <v>19</v>
      </c>
      <c r="L5" s="2" t="s">
        <v>18</v>
      </c>
      <c r="M5" s="2" t="s">
        <v>20</v>
      </c>
      <c r="N5" s="2" t="s">
        <v>18</v>
      </c>
      <c r="O5" s="2" t="s">
        <v>20</v>
      </c>
      <c r="P5" s="2" t="s">
        <v>18</v>
      </c>
      <c r="Q5" s="2" t="s">
        <v>20</v>
      </c>
      <c r="R5" s="2" t="s">
        <v>18</v>
      </c>
      <c r="S5" s="2" t="s">
        <v>21</v>
      </c>
      <c r="T5" s="2" t="s">
        <v>18</v>
      </c>
      <c r="U5" s="2" t="s">
        <v>20</v>
      </c>
      <c r="V5" s="2" t="s">
        <v>18</v>
      </c>
      <c r="W5" s="2" t="s">
        <v>22</v>
      </c>
      <c r="X5" s="2" t="s">
        <v>18</v>
      </c>
    </row>
    <row r="6" spans="1:24" ht="15.75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</row>
    <row r="7" spans="1:24" ht="15.75" x14ac:dyDescent="0.25">
      <c r="A7" s="37" t="s">
        <v>23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24" ht="30" customHeight="1" x14ac:dyDescent="0.25">
      <c r="A8" s="37" t="s">
        <v>40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ht="31.5" x14ac:dyDescent="0.25">
      <c r="A9" s="8">
        <v>1</v>
      </c>
      <c r="B9" s="18" t="s">
        <v>25</v>
      </c>
      <c r="C9" s="42">
        <f>D9+L9+N9+P9+R9+T9+V9+W9+X9+Y9</f>
        <v>977440</v>
      </c>
      <c r="D9" s="9">
        <v>136370</v>
      </c>
      <c r="E9" s="18">
        <v>136370</v>
      </c>
      <c r="F9" s="18"/>
      <c r="G9" s="18"/>
      <c r="H9" s="18"/>
      <c r="I9" s="18"/>
      <c r="J9" s="18"/>
      <c r="K9" s="18"/>
      <c r="L9" s="18"/>
      <c r="M9" s="19"/>
      <c r="N9" s="18"/>
      <c r="O9" s="18">
        <v>124</v>
      </c>
      <c r="P9" s="18">
        <v>554050</v>
      </c>
      <c r="Q9" s="18">
        <v>146</v>
      </c>
      <c r="R9" s="18">
        <v>247020</v>
      </c>
      <c r="S9" s="18"/>
      <c r="T9" s="18"/>
      <c r="U9" s="18"/>
      <c r="V9" s="18"/>
      <c r="W9" s="18"/>
      <c r="X9" s="18">
        <v>40000</v>
      </c>
    </row>
    <row r="10" spans="1:24" ht="15.75" x14ac:dyDescent="0.25">
      <c r="A10" s="38" t="s">
        <v>24</v>
      </c>
      <c r="B10" s="38"/>
      <c r="C10" s="42">
        <v>977440</v>
      </c>
      <c r="D10" s="30">
        <f>SUM(D7:D9)</f>
        <v>136370</v>
      </c>
      <c r="E10" s="30">
        <f>SUM(E7:E9)</f>
        <v>136370</v>
      </c>
      <c r="F10" s="30"/>
      <c r="G10" s="30"/>
      <c r="H10" s="30"/>
      <c r="I10" s="30"/>
      <c r="J10" s="30"/>
      <c r="K10" s="30"/>
      <c r="L10" s="30"/>
      <c r="M10" s="30">
        <f>SUM(M7:M9)</f>
        <v>0</v>
      </c>
      <c r="N10" s="30">
        <f>SUM(N7:N9)</f>
        <v>0</v>
      </c>
      <c r="O10" s="30">
        <f>SUM(O7:O9)</f>
        <v>124</v>
      </c>
      <c r="P10" s="30">
        <f>SUM(P7:P9)</f>
        <v>554050</v>
      </c>
      <c r="Q10" s="30">
        <f>SUM(Q7:Q9)</f>
        <v>146</v>
      </c>
      <c r="R10" s="30">
        <f>SUM(R7:R9)</f>
        <v>247020</v>
      </c>
      <c r="S10" s="30"/>
      <c r="T10" s="30"/>
      <c r="U10" s="29" t="e">
        <f>SUM(#REF!)</f>
        <v>#REF!</v>
      </c>
      <c r="V10" s="30" t="e">
        <f>SUM(#REF!)</f>
        <v>#REF!</v>
      </c>
      <c r="W10" s="30"/>
      <c r="X10" s="30">
        <v>149890</v>
      </c>
    </row>
    <row r="11" spans="1:24" ht="47.25" x14ac:dyDescent="0.25">
      <c r="A11" s="8">
        <v>2</v>
      </c>
      <c r="B11" s="18" t="s">
        <v>41</v>
      </c>
      <c r="C11" s="9">
        <f t="shared" ref="C11" si="0">D11+L11+N11+P11+R11+T11+V11+W11+X11+Y11</f>
        <v>907851.64</v>
      </c>
      <c r="D11" s="42">
        <v>69299</v>
      </c>
      <c r="E11" s="18"/>
      <c r="F11" s="18"/>
      <c r="G11" s="18"/>
      <c r="H11" s="18"/>
      <c r="I11" s="18"/>
      <c r="J11" s="18"/>
      <c r="K11" s="18"/>
      <c r="L11" s="18"/>
      <c r="M11" s="19">
        <v>400</v>
      </c>
      <c r="N11" s="18">
        <v>432545.44</v>
      </c>
      <c r="O11" s="18"/>
      <c r="P11" s="18"/>
      <c r="Q11" s="18">
        <v>26</v>
      </c>
      <c r="R11" s="18">
        <v>406007.2</v>
      </c>
      <c r="S11" s="18"/>
      <c r="T11" s="18"/>
      <c r="U11" s="18"/>
      <c r="V11" s="18"/>
      <c r="W11" s="18"/>
      <c r="X11" s="18"/>
    </row>
    <row r="12" spans="1:24" ht="15.75" x14ac:dyDescent="0.25">
      <c r="A12" s="38" t="s">
        <v>24</v>
      </c>
      <c r="B12" s="38"/>
      <c r="C12" s="18">
        <f>SUM(C9:C11)</f>
        <v>2862731.64</v>
      </c>
      <c r="D12" s="18">
        <f>SUM(D9:D11)</f>
        <v>342039</v>
      </c>
      <c r="E12" s="18">
        <f>SUM(E9:E11)</f>
        <v>272740</v>
      </c>
      <c r="F12" s="18"/>
      <c r="G12" s="18"/>
      <c r="H12" s="18"/>
      <c r="I12" s="18"/>
      <c r="J12" s="18"/>
      <c r="K12" s="18"/>
      <c r="L12" s="18"/>
      <c r="M12" s="18">
        <f>SUM(M9:M11)</f>
        <v>400</v>
      </c>
      <c r="N12" s="18">
        <f>SUM(N9:N11)</f>
        <v>432545.44</v>
      </c>
      <c r="O12" s="18">
        <f>SUM(O9:O11)</f>
        <v>248</v>
      </c>
      <c r="P12" s="18">
        <f>SUM(P9:P11)</f>
        <v>1108100</v>
      </c>
      <c r="Q12" s="18">
        <f>SUM(Q9:Q11)</f>
        <v>318</v>
      </c>
      <c r="R12" s="18">
        <f>SUM(R9:R11)</f>
        <v>900047.2</v>
      </c>
      <c r="S12" s="18"/>
      <c r="T12" s="18"/>
      <c r="U12" s="29" t="e">
        <f>SUM(#REF!)</f>
        <v>#REF!</v>
      </c>
      <c r="V12" s="18" t="e">
        <f>SUM(#REF!)</f>
        <v>#REF!</v>
      </c>
      <c r="W12" s="18"/>
      <c r="X12" s="28">
        <v>149890</v>
      </c>
    </row>
    <row r="13" spans="1:24" ht="30" customHeight="1" x14ac:dyDescent="0.25">
      <c r="A13" s="37" t="s">
        <v>26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63" x14ac:dyDescent="0.25">
      <c r="A14" s="10">
        <v>8</v>
      </c>
      <c r="B14" s="18" t="s">
        <v>38</v>
      </c>
      <c r="C14" s="18">
        <f>D14+L14+N14+P14+R14+T14+V14+W14+X14</f>
        <v>1900000</v>
      </c>
      <c r="D14" s="17"/>
      <c r="E14" s="17"/>
      <c r="F14" s="17"/>
      <c r="G14" s="17"/>
      <c r="H14" s="17"/>
      <c r="I14" s="17"/>
      <c r="J14" s="17"/>
      <c r="K14" s="18">
        <v>1</v>
      </c>
      <c r="L14" s="18">
        <v>1900000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31.5" x14ac:dyDescent="0.25">
      <c r="A15" s="8">
        <v>9</v>
      </c>
      <c r="B15" s="18" t="s">
        <v>27</v>
      </c>
      <c r="C15" s="9">
        <f>D15+K14+N15+P15+R15+T15+V15+W15+X15</f>
        <v>1701499.33</v>
      </c>
      <c r="D15" s="9">
        <f t="shared" ref="D15" si="1">E15+F15+G15+H15+I15+J15</f>
        <v>457004.64</v>
      </c>
      <c r="E15" s="18"/>
      <c r="F15" s="18">
        <v>383793.95</v>
      </c>
      <c r="G15" s="18"/>
      <c r="H15" s="18">
        <v>36606.629999999997</v>
      </c>
      <c r="I15" s="18">
        <v>36604.06</v>
      </c>
      <c r="J15" s="18"/>
      <c r="K15" s="18"/>
      <c r="L15" s="11"/>
      <c r="M15" s="18">
        <v>278</v>
      </c>
      <c r="N15" s="18">
        <v>726516.06</v>
      </c>
      <c r="O15" s="18"/>
      <c r="P15" s="18"/>
      <c r="Q15" s="18">
        <v>387</v>
      </c>
      <c r="R15" s="18">
        <v>473895.63</v>
      </c>
      <c r="S15" s="18">
        <v>8</v>
      </c>
      <c r="T15" s="18"/>
      <c r="U15" s="18">
        <v>1.9</v>
      </c>
      <c r="V15" s="18"/>
      <c r="W15" s="18"/>
      <c r="X15" s="18">
        <v>44082</v>
      </c>
    </row>
    <row r="16" spans="1:24" ht="15.75" x14ac:dyDescent="0.25">
      <c r="A16" s="38" t="s">
        <v>24</v>
      </c>
      <c r="B16" s="38"/>
      <c r="C16" s="18">
        <f>SUM(C14:C15)</f>
        <v>3601499.33</v>
      </c>
      <c r="D16" s="18">
        <f>SUM(D15:D15)</f>
        <v>457004.64</v>
      </c>
      <c r="E16" s="18">
        <f>SUM(E15:E15)</f>
        <v>0</v>
      </c>
      <c r="F16" s="18">
        <f>SUM(F15:F15)</f>
        <v>383793.95</v>
      </c>
      <c r="G16" s="18"/>
      <c r="H16" s="18">
        <f>SUM(H15:H15)</f>
        <v>36606.629999999997</v>
      </c>
      <c r="I16" s="18">
        <f>SUM(I15:I15)</f>
        <v>36604.06</v>
      </c>
      <c r="J16" s="18">
        <f>SUM(J15:J15)</f>
        <v>0</v>
      </c>
      <c r="K16" s="18"/>
      <c r="L16" s="18"/>
      <c r="M16" s="18">
        <f t="shared" ref="M16:V16" si="2">SUM(M15:M15)</f>
        <v>278</v>
      </c>
      <c r="N16" s="18">
        <f t="shared" si="2"/>
        <v>726516.06</v>
      </c>
      <c r="O16" s="18">
        <f t="shared" si="2"/>
        <v>0</v>
      </c>
      <c r="P16" s="18">
        <f t="shared" si="2"/>
        <v>0</v>
      </c>
      <c r="Q16" s="18">
        <f t="shared" si="2"/>
        <v>387</v>
      </c>
      <c r="R16" s="18">
        <f t="shared" si="2"/>
        <v>473895.63</v>
      </c>
      <c r="S16" s="18">
        <f t="shared" si="2"/>
        <v>8</v>
      </c>
      <c r="T16" s="18">
        <f t="shared" si="2"/>
        <v>0</v>
      </c>
      <c r="U16" s="18">
        <f t="shared" si="2"/>
        <v>1.9</v>
      </c>
      <c r="V16" s="18">
        <f t="shared" si="2"/>
        <v>0</v>
      </c>
      <c r="W16" s="18"/>
      <c r="X16" s="28">
        <v>44082</v>
      </c>
    </row>
    <row r="17" spans="1:24" ht="30" customHeight="1" x14ac:dyDescent="0.25">
      <c r="A17" s="37" t="s">
        <v>28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ht="31.5" x14ac:dyDescent="0.25">
      <c r="A18" s="8">
        <v>10</v>
      </c>
      <c r="B18" s="18" t="s">
        <v>29</v>
      </c>
      <c r="C18" s="9">
        <f t="shared" ref="C18" si="3">D18+L18+N18+P18+R18+T18+V18+W18+X18+Y18</f>
        <v>2201197.81</v>
      </c>
      <c r="D18" s="9"/>
      <c r="E18" s="18"/>
      <c r="F18" s="18"/>
      <c r="G18" s="18"/>
      <c r="H18" s="18"/>
      <c r="I18" s="18"/>
      <c r="J18" s="18"/>
      <c r="K18" s="18"/>
      <c r="L18" s="18"/>
      <c r="M18" s="18">
        <v>554.4</v>
      </c>
      <c r="N18" s="12">
        <v>1489766.76</v>
      </c>
      <c r="O18" s="18"/>
      <c r="P18" s="18"/>
      <c r="Q18" s="18">
        <v>487.6</v>
      </c>
      <c r="R18" s="12">
        <v>711431.05</v>
      </c>
      <c r="S18" s="17"/>
      <c r="T18" s="17"/>
      <c r="U18" s="17"/>
      <c r="V18" s="17"/>
      <c r="W18" s="17"/>
      <c r="X18" s="17"/>
    </row>
    <row r="19" spans="1:24" ht="15.75" x14ac:dyDescent="0.25">
      <c r="A19" s="38" t="s">
        <v>24</v>
      </c>
      <c r="B19" s="38"/>
      <c r="C19" s="18">
        <f>SUM(C18)</f>
        <v>2201197.81</v>
      </c>
      <c r="D19" s="18"/>
      <c r="E19" s="18"/>
      <c r="F19" s="18"/>
      <c r="G19" s="18"/>
      <c r="H19" s="18"/>
      <c r="I19" s="18"/>
      <c r="J19" s="18"/>
      <c r="K19" s="18"/>
      <c r="L19" s="18"/>
      <c r="M19" s="18">
        <f>SUM(M18)</f>
        <v>554.4</v>
      </c>
      <c r="N19" s="18">
        <f>SUM(N18)</f>
        <v>1489766.76</v>
      </c>
      <c r="O19" s="18"/>
      <c r="P19" s="18"/>
      <c r="Q19" s="18">
        <f>SUM(Q18)</f>
        <v>487.6</v>
      </c>
      <c r="R19" s="18">
        <f>SUM(R18)</f>
        <v>711431.05</v>
      </c>
      <c r="S19" s="17"/>
      <c r="T19" s="17"/>
      <c r="U19" s="17"/>
      <c r="V19" s="17"/>
      <c r="W19" s="17"/>
      <c r="X19" s="17"/>
    </row>
    <row r="20" spans="1:24" ht="30" customHeight="1" x14ac:dyDescent="0.25">
      <c r="A20" s="37" t="s">
        <v>30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ht="31.5" x14ac:dyDescent="0.25">
      <c r="A21" s="8">
        <v>11</v>
      </c>
      <c r="B21" s="18" t="s">
        <v>31</v>
      </c>
      <c r="C21" s="9">
        <f>D21+L21+N21+P21+R21+T21+V21+W21+X21+Y21</f>
        <v>2357021.08</v>
      </c>
      <c r="D21" s="9"/>
      <c r="E21" s="18"/>
      <c r="F21" s="18"/>
      <c r="G21" s="18"/>
      <c r="H21" s="18"/>
      <c r="I21" s="18"/>
      <c r="J21" s="18"/>
      <c r="K21" s="18"/>
      <c r="L21" s="18"/>
      <c r="M21" s="18">
        <v>550</v>
      </c>
      <c r="N21" s="18">
        <v>2357021.08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31.5" x14ac:dyDescent="0.25">
      <c r="A22" s="8">
        <f>A21+1</f>
        <v>12</v>
      </c>
      <c r="B22" s="18" t="s">
        <v>32</v>
      </c>
      <c r="C22" s="9">
        <f t="shared" ref="C22:C23" si="4">D22+L22+N22+P22+R22+T22+V22+W22+X22+Y22</f>
        <v>2344379.17</v>
      </c>
      <c r="D22" s="9"/>
      <c r="E22" s="18"/>
      <c r="F22" s="18"/>
      <c r="G22" s="18"/>
      <c r="H22" s="18"/>
      <c r="I22" s="18"/>
      <c r="J22" s="18"/>
      <c r="K22" s="18"/>
      <c r="L22" s="18"/>
      <c r="M22" s="18">
        <v>550</v>
      </c>
      <c r="N22" s="13">
        <v>2344379.17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31.5" x14ac:dyDescent="0.25">
      <c r="A23" s="8">
        <f>A22+1</f>
        <v>13</v>
      </c>
      <c r="B23" s="18" t="s">
        <v>33</v>
      </c>
      <c r="C23" s="9">
        <f t="shared" si="4"/>
        <v>3478499.7800000003</v>
      </c>
      <c r="D23" s="9"/>
      <c r="E23" s="18"/>
      <c r="F23" s="18"/>
      <c r="G23" s="18"/>
      <c r="H23" s="18"/>
      <c r="I23" s="18"/>
      <c r="J23" s="18"/>
      <c r="K23" s="18"/>
      <c r="L23" s="18"/>
      <c r="M23" s="18">
        <v>550</v>
      </c>
      <c r="N23" s="18">
        <v>2401386.85</v>
      </c>
      <c r="O23" s="18"/>
      <c r="P23" s="18"/>
      <c r="Q23" s="18">
        <v>702</v>
      </c>
      <c r="R23" s="18">
        <v>1077112.93</v>
      </c>
      <c r="S23" s="18"/>
      <c r="T23" s="18"/>
      <c r="U23" s="18"/>
      <c r="V23" s="18"/>
      <c r="W23" s="18"/>
      <c r="X23" s="18"/>
    </row>
    <row r="24" spans="1:24" ht="15.75" x14ac:dyDescent="0.25">
      <c r="A24" s="38" t="s">
        <v>24</v>
      </c>
      <c r="B24" s="38"/>
      <c r="C24" s="18">
        <f>SUM(C21:C23)</f>
        <v>8179900.0300000003</v>
      </c>
      <c r="D24" s="18"/>
      <c r="E24" s="18"/>
      <c r="F24" s="18"/>
      <c r="G24" s="18"/>
      <c r="H24" s="18"/>
      <c r="I24" s="18"/>
      <c r="J24" s="18"/>
      <c r="K24" s="18"/>
      <c r="L24" s="18"/>
      <c r="M24" s="18">
        <f>SUM(M21:M23)</f>
        <v>1650</v>
      </c>
      <c r="N24" s="18">
        <f>SUM(N21:N23)</f>
        <v>7102787.0999999996</v>
      </c>
      <c r="O24" s="18"/>
      <c r="P24" s="18"/>
      <c r="Q24" s="18">
        <f>SUM(Q21:Q23)</f>
        <v>702</v>
      </c>
      <c r="R24" s="18">
        <f>SUM(R21:R23)</f>
        <v>1077112.93</v>
      </c>
      <c r="S24" s="18"/>
      <c r="T24" s="18"/>
      <c r="U24" s="18"/>
      <c r="V24" s="18"/>
      <c r="W24" s="18"/>
      <c r="X24" s="18"/>
    </row>
    <row r="25" spans="1:24" ht="30" customHeight="1" x14ac:dyDescent="0.25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ht="31.5" x14ac:dyDescent="0.25">
      <c r="A26" s="8">
        <f>A23+1</f>
        <v>14</v>
      </c>
      <c r="B26" s="14" t="s">
        <v>35</v>
      </c>
      <c r="C26" s="9">
        <f>D26+L26+N26+P26+R26+T26+V26+W26+X26</f>
        <v>350995</v>
      </c>
      <c r="D26" s="15"/>
      <c r="E26" s="17"/>
      <c r="F26" s="18"/>
      <c r="G26" s="18"/>
      <c r="H26" s="17"/>
      <c r="I26" s="18"/>
      <c r="J26" s="17"/>
      <c r="K26" s="17"/>
      <c r="L26" s="17"/>
      <c r="M26" s="17"/>
      <c r="N26" s="17"/>
      <c r="O26" s="18"/>
      <c r="P26" s="18"/>
      <c r="Q26" s="17"/>
      <c r="R26" s="17"/>
      <c r="S26" s="17"/>
      <c r="T26" s="17"/>
      <c r="U26" s="17"/>
      <c r="V26" s="17"/>
      <c r="W26" s="17"/>
      <c r="X26" s="20">
        <v>350995</v>
      </c>
    </row>
    <row r="27" spans="1:24" ht="15.75" x14ac:dyDescent="0.25">
      <c r="A27" s="38" t="s">
        <v>24</v>
      </c>
      <c r="B27" s="38"/>
      <c r="C27" s="18">
        <f>SUM(C26)</f>
        <v>350995</v>
      </c>
      <c r="D27" s="18">
        <f>SUM(D26)</f>
        <v>0</v>
      </c>
      <c r="E27" s="18"/>
      <c r="F27" s="18">
        <f>SUM(F26)</f>
        <v>0</v>
      </c>
      <c r="G27" s="18"/>
      <c r="H27" s="18"/>
      <c r="I27" s="18">
        <f>SUM(I26)</f>
        <v>0</v>
      </c>
      <c r="J27" s="17"/>
      <c r="K27" s="17"/>
      <c r="L27" s="17"/>
      <c r="M27" s="17"/>
      <c r="N27" s="17"/>
      <c r="O27" s="18">
        <f>SUM(O26)</f>
        <v>0</v>
      </c>
      <c r="P27" s="18">
        <f>SUM(P26)</f>
        <v>0</v>
      </c>
      <c r="Q27" s="17"/>
      <c r="R27" s="17"/>
      <c r="S27" s="17"/>
      <c r="T27" s="17"/>
      <c r="U27" s="17"/>
      <c r="V27" s="17"/>
      <c r="W27" s="17"/>
      <c r="X27" s="20">
        <v>350995</v>
      </c>
    </row>
    <row r="28" spans="1:24" ht="50.1" customHeight="1" x14ac:dyDescent="0.25">
      <c r="A28" s="37" t="s">
        <v>36</v>
      </c>
      <c r="B28" s="37"/>
      <c r="C28" s="17">
        <f>C12+F10+C16+C19+C24+C27</f>
        <v>17196323.810000002</v>
      </c>
      <c r="D28" s="17">
        <f>D12+D16+D19+D24+D27</f>
        <v>799043.64</v>
      </c>
      <c r="E28" s="17">
        <f t="shared" ref="E28:F28" si="5">E12+E16+E19+E24+E27</f>
        <v>272740</v>
      </c>
      <c r="F28" s="17">
        <f t="shared" si="5"/>
        <v>383793.95</v>
      </c>
      <c r="G28" s="17"/>
      <c r="H28" s="17">
        <f>H12+H16+H19+H24+H27</f>
        <v>36606.629999999997</v>
      </c>
      <c r="I28" s="17">
        <f t="shared" ref="I28:J28" si="6">I12+I16+I19+I24+I27</f>
        <v>36604.06</v>
      </c>
      <c r="J28" s="17">
        <f t="shared" si="6"/>
        <v>0</v>
      </c>
      <c r="K28" s="17"/>
      <c r="L28" s="17"/>
      <c r="M28" s="17">
        <f t="shared" ref="M28:V28" si="7">M12+M16+M19+M24+M27</f>
        <v>2882.4</v>
      </c>
      <c r="N28" s="17">
        <f t="shared" si="7"/>
        <v>9751615.3599999994</v>
      </c>
      <c r="O28" s="17">
        <f t="shared" si="7"/>
        <v>248</v>
      </c>
      <c r="P28" s="17">
        <f t="shared" si="7"/>
        <v>1108100</v>
      </c>
      <c r="Q28" s="17">
        <f t="shared" si="7"/>
        <v>1894.6</v>
      </c>
      <c r="R28" s="17">
        <f t="shared" si="7"/>
        <v>3162486.81</v>
      </c>
      <c r="S28" s="17">
        <f t="shared" si="7"/>
        <v>8</v>
      </c>
      <c r="T28" s="17">
        <f t="shared" si="7"/>
        <v>0</v>
      </c>
      <c r="U28" s="17" t="e">
        <f t="shared" si="7"/>
        <v>#REF!</v>
      </c>
      <c r="V28" s="17" t="e">
        <f t="shared" si="7"/>
        <v>#REF!</v>
      </c>
      <c r="W28" s="17"/>
      <c r="X28" s="17"/>
    </row>
    <row r="29" spans="1:24" ht="15.7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15.7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5.7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15.75" x14ac:dyDescent="0.25">
      <c r="A32" s="11"/>
      <c r="B32" s="11"/>
      <c r="C32" s="11"/>
      <c r="D32" s="31"/>
      <c r="E32" s="31"/>
      <c r="F32" s="31"/>
      <c r="G32" s="31"/>
      <c r="H32" s="31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  <c r="U32" s="11"/>
      <c r="V32" s="11"/>
      <c r="W32" s="11"/>
      <c r="X32" s="11"/>
    </row>
    <row r="33" spans="1:24" ht="15.75" x14ac:dyDescent="0.25">
      <c r="A33" s="11"/>
      <c r="B33" s="11"/>
      <c r="C33" s="1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6"/>
      <c r="O33" s="26"/>
      <c r="P33" s="26"/>
      <c r="Q33" s="26"/>
      <c r="R33" s="26"/>
      <c r="S33" s="26"/>
      <c r="T33" s="27"/>
      <c r="U33" s="11"/>
      <c r="V33" s="11"/>
      <c r="W33" s="11"/>
      <c r="X33" s="11"/>
    </row>
    <row r="34" spans="1:24" ht="15.75" x14ac:dyDescent="0.25">
      <c r="A34" s="11"/>
      <c r="B34" s="11"/>
      <c r="C34" s="11"/>
      <c r="D34" s="31"/>
      <c r="E34" s="31"/>
      <c r="F34" s="31"/>
      <c r="G34" s="31"/>
      <c r="H34" s="31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7"/>
      <c r="U34" s="11"/>
      <c r="V34" s="11"/>
      <c r="W34" s="11"/>
      <c r="X34" s="11"/>
    </row>
    <row r="35" spans="1:24" x14ac:dyDescent="0.25">
      <c r="D35" s="32"/>
      <c r="E35" s="32"/>
      <c r="F35" s="32"/>
      <c r="G35" s="32"/>
      <c r="H35" s="32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7"/>
    </row>
  </sheetData>
  <mergeCells count="29">
    <mergeCell ref="D17:X17"/>
    <mergeCell ref="A19:B19"/>
    <mergeCell ref="A20:C20"/>
    <mergeCell ref="D20:X20"/>
    <mergeCell ref="D3:X3"/>
    <mergeCell ref="A7:X7"/>
    <mergeCell ref="A8:C8"/>
    <mergeCell ref="D8:X8"/>
    <mergeCell ref="A12:B12"/>
    <mergeCell ref="Q4:R4"/>
    <mergeCell ref="S4:T4"/>
    <mergeCell ref="U4:V4"/>
    <mergeCell ref="A10:B10"/>
    <mergeCell ref="D32:H32"/>
    <mergeCell ref="D34:H34"/>
    <mergeCell ref="D35:H35"/>
    <mergeCell ref="C3:C4"/>
    <mergeCell ref="O4:P4"/>
    <mergeCell ref="M4:N4"/>
    <mergeCell ref="K4:L4"/>
    <mergeCell ref="A25:C25"/>
    <mergeCell ref="D25:X25"/>
    <mergeCell ref="A27:B27"/>
    <mergeCell ref="A28:B28"/>
    <mergeCell ref="A16:B16"/>
    <mergeCell ref="A24:B24"/>
    <mergeCell ref="A13:C13"/>
    <mergeCell ref="D13:X13"/>
    <mergeCell ref="A17:C17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zholudev</dc:creator>
  <cp:lastModifiedBy>user</cp:lastModifiedBy>
  <cp:lastPrinted>2014-11-26T12:26:06Z</cp:lastPrinted>
  <dcterms:created xsi:type="dcterms:W3CDTF">2014-10-13T11:17:46Z</dcterms:created>
  <dcterms:modified xsi:type="dcterms:W3CDTF">2015-04-13T06:50:08Z</dcterms:modified>
</cp:coreProperties>
</file>