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30" yWindow="150" windowWidth="25605" windowHeight="82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7" i="1" l="1"/>
  <c r="K19" i="1" l="1"/>
  <c r="L17" i="1" l="1"/>
  <c r="K17" i="1" s="1"/>
  <c r="E19" i="1"/>
  <c r="L19" i="1"/>
  <c r="Q16" i="1"/>
  <c r="N16" i="1"/>
  <c r="L16" i="1"/>
  <c r="C14" i="1"/>
  <c r="B14" i="1"/>
  <c r="E16" i="1"/>
  <c r="K16" i="1" l="1"/>
  <c r="K15" i="1"/>
  <c r="L15" i="1"/>
  <c r="E15" i="1"/>
  <c r="L18" i="1" l="1"/>
  <c r="K18" i="1" s="1"/>
  <c r="E18" i="1"/>
  <c r="R9" i="1" l="1"/>
  <c r="L9" i="1"/>
  <c r="M9" i="1"/>
  <c r="N9" i="1"/>
  <c r="O9" i="1"/>
  <c r="P9" i="1"/>
  <c r="Q9" i="1"/>
  <c r="J9" i="1"/>
  <c r="I9" i="1"/>
  <c r="K9" i="1"/>
  <c r="H9" i="1"/>
  <c r="G9" i="1"/>
  <c r="F9" i="1"/>
  <c r="D9" i="1"/>
  <c r="C9" i="1"/>
  <c r="C20" i="1" s="1"/>
  <c r="C22" i="1" s="1"/>
  <c r="B9" i="1"/>
  <c r="B20" i="1" s="1"/>
  <c r="B22" i="1" s="1"/>
  <c r="E10" i="1"/>
  <c r="E9" i="1" s="1"/>
  <c r="E11" i="1"/>
  <c r="E12" i="1"/>
  <c r="R14" i="1"/>
  <c r="M14" i="1"/>
  <c r="N14" i="1"/>
  <c r="O14" i="1"/>
  <c r="P14" i="1"/>
  <c r="Q14" i="1"/>
  <c r="J14" i="1"/>
  <c r="I14" i="1"/>
  <c r="F14" i="1"/>
  <c r="G14" i="1"/>
  <c r="H14" i="1"/>
  <c r="D14" i="1"/>
  <c r="E14" i="1"/>
  <c r="L14" i="1"/>
  <c r="K14" i="1" l="1"/>
  <c r="Q20" i="1"/>
  <c r="Q22" i="1" s="1"/>
  <c r="N20" i="1"/>
  <c r="G20" i="1"/>
  <c r="G22" i="1" l="1"/>
  <c r="K20" i="1"/>
  <c r="M22" i="1"/>
  <c r="P20" i="1"/>
  <c r="F20" i="1"/>
  <c r="F22" i="1" s="1"/>
  <c r="H20" i="1"/>
  <c r="H22" i="1" s="1"/>
  <c r="J20" i="1"/>
  <c r="O22" i="1"/>
  <c r="D20" i="1"/>
  <c r="D22" i="1" s="1"/>
  <c r="I20" i="1"/>
  <c r="R20" i="1"/>
  <c r="J22" i="1" l="1"/>
  <c r="R22" i="1"/>
  <c r="P22" i="1"/>
  <c r="N22" i="1"/>
  <c r="O20" i="1"/>
  <c r="M20" i="1"/>
  <c r="K22" i="1"/>
  <c r="I22" i="1"/>
  <c r="L20" i="1"/>
  <c r="E20" i="1"/>
  <c r="E22" i="1" s="1"/>
  <c r="L22" i="1"/>
  <c r="E7" i="3"/>
  <c r="B7" i="3"/>
  <c r="D7" i="3"/>
  <c r="G7" i="3"/>
  <c r="F7" i="3"/>
  <c r="F4" i="3"/>
</calcChain>
</file>

<file path=xl/sharedStrings.xml><?xml version="1.0" encoding="utf-8"?>
<sst xmlns="http://schemas.openxmlformats.org/spreadsheetml/2006/main" count="243" uniqueCount="231">
  <si>
    <t>Наименование программы</t>
  </si>
  <si>
    <t>Областной бюджет</t>
  </si>
  <si>
    <t>Дети-сироты</t>
  </si>
  <si>
    <t>Внебюджетные средства</t>
  </si>
  <si>
    <t>Федеральный бюджет</t>
  </si>
  <si>
    <t>кв.м</t>
  </si>
  <si>
    <t>Бюджетные средства</t>
  </si>
  <si>
    <t>Всего семей</t>
  </si>
  <si>
    <t>Всего, тыс. рублей</t>
  </si>
  <si>
    <t>Местный бюджет</t>
  </si>
  <si>
    <t xml:space="preserve">Приобрели жилую площадь  </t>
  </si>
  <si>
    <t>Северяне</t>
  </si>
  <si>
    <t>Уволенные с военной службы</t>
  </si>
  <si>
    <t>ЧАЭС</t>
  </si>
  <si>
    <t>В том числе, тыс.руб.</t>
  </si>
  <si>
    <t>Молодые семьи - Всего по фед. и рег. Программам, всего:</t>
  </si>
  <si>
    <t xml:space="preserve"> </t>
  </si>
  <si>
    <t>(расшифровка подписи)</t>
  </si>
  <si>
    <t>Кап. Ремонт</t>
  </si>
  <si>
    <t>в том числе:
Вынужденные переселенцы</t>
  </si>
  <si>
    <t>(подпись)</t>
  </si>
  <si>
    <t>ИТОГО:</t>
  </si>
  <si>
    <t>Собст. средства граждан</t>
  </si>
  <si>
    <t>ВСЕГО
 по программам:</t>
  </si>
  <si>
    <t>N п/п</t>
  </si>
  <si>
    <t>Номер свидетельства</t>
  </si>
  <si>
    <t>Дата выдачи свидетельства</t>
  </si>
  <si>
    <t>Размер предоставляемой социальной выплаты (руб.)</t>
  </si>
  <si>
    <t>Данные о владельце свидетельства</t>
  </si>
  <si>
    <t>Данные о получателе свидетельства</t>
  </si>
  <si>
    <t>Подпись получателя свидетельства</t>
  </si>
  <si>
    <t>всего</t>
  </si>
  <si>
    <t>в том числе</t>
  </si>
  <si>
    <t>фамилия, имя, отчество</t>
  </si>
  <si>
    <t>наименование, серия и номер документа, удостоверяющего личность кем и когда выдан</t>
  </si>
  <si>
    <t>численный состав семьи (чел.)</t>
  </si>
  <si>
    <t>номер и дата выдачи доверенности</t>
  </si>
  <si>
    <t>федеральный бюджет</t>
  </si>
  <si>
    <t>областной бюджет</t>
  </si>
  <si>
    <t>местный бюджет</t>
  </si>
  <si>
    <t>Граждане, проживающие в сельской местности.</t>
  </si>
  <si>
    <t>47-1.8-014</t>
  </si>
  <si>
    <t>Викторова Наталья Александровна</t>
  </si>
  <si>
    <t>Паспорт 41 03 №347274 выдан Отделом Внутренних Дел Приозерского района Ленинград.обл. 29.10.2003</t>
  </si>
  <si>
    <t>47-1.8-034</t>
  </si>
  <si>
    <t>Спиридонов Сергей Игоревич</t>
  </si>
  <si>
    <t>Паспорт 41 03 №005348 выдан Отделом Внутренних Дел Приозерского района Ленинград.обл. 22.03.2003</t>
  </si>
  <si>
    <t>47-1.8-037</t>
  </si>
  <si>
    <t>Шевченко Галина Васильевна</t>
  </si>
  <si>
    <t>Паспорт 41 17 №873124 выдан ТП №128 Отдела УФМС России по Санкт-Петербургу и Ленинград. обл. в Приозерском р-не 22.11.2017</t>
  </si>
  <si>
    <t>47-1.8-007</t>
  </si>
  <si>
    <t>Раханова Марина Леонидовна</t>
  </si>
  <si>
    <t>Паспорт 41 17 №867503 выдан ТП №128 Отдела УФМС России по Санкт-Петербургу и Ленинград. обл. в Приозерском р-не 01.11.2017</t>
  </si>
  <si>
    <t>47-1.8-026</t>
  </si>
  <si>
    <t>Фурса Марина Владимировна</t>
  </si>
  <si>
    <t>Паспорт 41 16 №802392 выдан ТП №128 Отдела УФМС России по Санкт-Петербургу и Ленинград. обл. в Приозерском р-не 27.12.2016</t>
  </si>
  <si>
    <t>47-1.8-006</t>
  </si>
  <si>
    <t>Шевченко Анатолий Васильевич</t>
  </si>
  <si>
    <t>Паспорт 41 17 №873129 выдан ТП №128 Отдела УФМС России по Санкт-Петербургу и Ленинград. обл. в Приозерском р-не 22.11.2017</t>
  </si>
  <si>
    <t>47-1.8-003</t>
  </si>
  <si>
    <t>Илькевич Андрей Викторович</t>
  </si>
  <si>
    <t>Паспорт 41 17 №882878 выдан ТП №128 Отдела УФМС России по Санкт-Петербургу и Ленинград.обл. в Приозерском р-не 22.12.2017</t>
  </si>
  <si>
    <t>47-1.8-005</t>
  </si>
  <si>
    <t>Осипенков Сергей Игоревич</t>
  </si>
  <si>
    <t>Паспорт 41 11 №357565 выдан ТП №129 Отделения УФМС России по Санкт-Петербургу и Ленинград. обл. в Приозерском р-не 15.08.2011</t>
  </si>
  <si>
    <t>47-1.8-025</t>
  </si>
  <si>
    <t>Сергеева Ирина Витальевна</t>
  </si>
  <si>
    <t>Паспорт 41 15 №719029 выдан ТП №129 Отдела УФМС России по Санкт-Петербургу и Ленинград. обл. в Приозерском р-не 20.01.2016</t>
  </si>
  <si>
    <t>47-1.8-001</t>
  </si>
  <si>
    <t>Ермакова  Екатерина Николаевна</t>
  </si>
  <si>
    <t>Паспорт 41 18 №972125 выдан  ГУ МВД России по г. Санкт-Петербургу и Ленинград.обл. 17.01.2019</t>
  </si>
  <si>
    <t>47-1.8-009</t>
  </si>
  <si>
    <t>Васильев Александр Васильевич</t>
  </si>
  <si>
    <t>Паспорт 41 08 №060351 выдан ТП №129 отделения УФМС России по Санкт-Петербургу и Ленинград. обл. в Приозерском р-не 14.08.2008</t>
  </si>
  <si>
    <t>47-1.8-011</t>
  </si>
  <si>
    <t>Федичкина Галина Диевна</t>
  </si>
  <si>
    <t>Паспорт 41 09 №251712 выдан ТП №129 отделения УФМС России по Санкт-Петербургу и Ленинград. обл. в Приозерском р-не 26.05.2010</t>
  </si>
  <si>
    <t>47-1.8-013</t>
  </si>
  <si>
    <t>Гридяева Юлия Владимировна</t>
  </si>
  <si>
    <t>Паспорт 41 14 №662424 выдан ТП №129 отделения УФМС России по Санкт-Петербургу и Ленинград.обл. в Приозерском р-не 08.04.2015</t>
  </si>
  <si>
    <t>47-1.8-015</t>
  </si>
  <si>
    <t>Попова Татьяна Анатольевна</t>
  </si>
  <si>
    <t>Паспорт 41 16 №802148 выдан ТП №128 Отдела УФМС России по Санкт-Петербургу и Ленинград. обл. в Приозерском р-не 29.11.2016</t>
  </si>
  <si>
    <t>47-1.8-017</t>
  </si>
  <si>
    <t>Цветков Максим Анатольевич</t>
  </si>
  <si>
    <t>Паспорт 41 15 №718945 выдан ТП №129 Отдела УФМС Росссии по Санкт-Петербургу и Ленинградской обл. в Приозерском р-не 02.12.2015</t>
  </si>
  <si>
    <t>47-1.8-018</t>
  </si>
  <si>
    <t>Ушакова Евгения Анатольевна</t>
  </si>
  <si>
    <t>Паспорт 41 02 №404814 выдан Сосновским Отделением Милиции Приозерского района Ленинград.обл. 27.03.2002</t>
  </si>
  <si>
    <t>47-1.8-021</t>
  </si>
  <si>
    <t>Балясин Василий Юрьевич</t>
  </si>
  <si>
    <t>Паспорт 41 11 №415176 выдан ТП №128 отделения УФМС России по Санкт-Петербургу и Ленинград. обл. в Приозерском р-не  17.02.2012</t>
  </si>
  <si>
    <t>47-1.8-023</t>
  </si>
  <si>
    <t>Мохнаткина Светлана Петровна</t>
  </si>
  <si>
    <t>Паспорт 41 06 №872466 выдан  Сосновским Отделением Милиции Приозерского района Ленинград. области 17.10.2006</t>
  </si>
  <si>
    <t>47-1.8-024</t>
  </si>
  <si>
    <t>Вербицкая Светлана Викторовна</t>
  </si>
  <si>
    <t>Паспорт 41 08 №060519 выдан ТП №129 Отделения УФМС России по Санкт-Петербургу и Ленинградской обл. в Приозерском р-не 03.10.2008</t>
  </si>
  <si>
    <t>47-1.8-027</t>
  </si>
  <si>
    <t>Волковец Нина Григорьевна</t>
  </si>
  <si>
    <t>Паспорт 41 12 №474961 выдан ТП №129 Отделения УФМС России по Санкт-Петербургу и Ленинград. обл. в Приозерском р-не 05.12.2012</t>
  </si>
  <si>
    <t>47-1.8-028</t>
  </si>
  <si>
    <t>Петрова Светлана Михайловна</t>
  </si>
  <si>
    <t>Паспорт 41 17 №882997 выдан ГУ МВД России по г. Санкт-Петербургу и Ленинградской области 18.01.2018</t>
  </si>
  <si>
    <t>47-1.8-002</t>
  </si>
  <si>
    <t>Тюбина Юлия Владимировна</t>
  </si>
  <si>
    <t>Паспорт 41 11 №442912 выдан ТП №128 Отделения УФМС России по Санкт-Петербургу и Ленинградской обл.  12.05.2012</t>
  </si>
  <si>
    <t>47-1.8-008</t>
  </si>
  <si>
    <t>Жирнов Роман Михайлович</t>
  </si>
  <si>
    <t>Паспорт 63 04 №541558 выдан Отделом Внутренних Дел гор.Петровска и Петровского района Саратовской области 24.12.2004</t>
  </si>
  <si>
    <t>47-1.8-038</t>
  </si>
  <si>
    <t xml:space="preserve">Васильева Елена Витальевна </t>
  </si>
  <si>
    <t>Паспорт 41 03 №432588 выдан Сосновским отделением милиции Приозерского района Ленинградской области 20.10.2003</t>
  </si>
  <si>
    <t xml:space="preserve">Молодые семьи и молодые специалисты. 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</si>
  <si>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</si>
  <si>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t>47-1.8-М033</t>
  </si>
  <si>
    <t>Плаксина Анастасия Владимировна;</t>
  </si>
  <si>
    <t>Паспорт 41 14 №616206 выдан ТП №129  Отделения УФМС России по Санкт-Петербургу и Ленинградской обл.  в Приозерском р-не 17.12.2014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</si>
  <si>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</si>
  <si>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t>47-1.8-М022</t>
  </si>
  <si>
    <t>Царева Анна Андреевна</t>
  </si>
  <si>
    <t>Паспорт 40 17 №803952 выдан ТП №1 Отдела УФМС России по Санкт-Петербургу и Ленинградской обл. в Адмиралтейском р-не г. Санкт-Петербурга 03.07.2017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</si>
  <si>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</si>
  <si>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t>47-1.8-М031</t>
  </si>
  <si>
    <t>Кудрявцев Николай Александрович</t>
  </si>
  <si>
    <t>Паспорт 41 14 №617207 выдан ТП №129 Отделения УФМС России по Санкт-Петербургу и Ленинградской обл. в Приозерском р-не 10.09.2014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</si>
  <si>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</si>
  <si>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t>47-1.8-М002</t>
  </si>
  <si>
    <t>Никонов Сергей Владимирович</t>
  </si>
  <si>
    <t>Паспорт 41 03 №251555 выдан Управлением Внутренних Дел  Всеволожского района Ленинградской области 15.08.2003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</si>
  <si>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</si>
  <si>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t>47-1.8-М009</t>
  </si>
  <si>
    <t>Ананьин Олег Валерьевич</t>
  </si>
  <si>
    <t>Паспорт 01 05 №756868 выдан Отделом Внутренних Дел Индустриального района города Барнаула Алтайского края 03.08.2006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</si>
  <si>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</si>
  <si>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t>47-1.8-М010</t>
  </si>
  <si>
    <t>Шарафутдинова Альфина Зарифовна</t>
  </si>
  <si>
    <t>Паспорт 80 05 №734237 выдан Миякинским РОВД Республики Башкортостан 28.04.2006;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</si>
  <si>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</si>
  <si>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t>47-1.8-М026</t>
  </si>
  <si>
    <t>Темирова Оксана Владимировна</t>
  </si>
  <si>
    <t>Паспорт 41 12 №506283 выдан ТП №128 Отделения УФМС России по Санкт-Петербургу и Ленинград. обл. в Приозерском р-не 26.03.2013</t>
  </si>
  <si>
    <r>
      <t>8.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</si>
  <si>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t>47-1.8-М029</t>
  </si>
  <si>
    <t>Королев Тимофей Владимирович</t>
  </si>
  <si>
    <t>Паспорт 41 08 №144805 выдан ТП №129 Отделения УФМС России по Санкт-Петербургу и Ленинград. обл. в Приозерском р-не 30.03.2009</t>
  </si>
  <si>
    <r>
      <t>9.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</si>
  <si>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t>47-1.8-М037</t>
  </si>
  <si>
    <t>Камагин Алексей Юрьевич</t>
  </si>
  <si>
    <t>Паспорт 41 08 №008093 выдан ТП №128 Отделения УФМС России по Санкт-Петербургу и Ленинград. обл. в Приозерском р-не 19.12.2007</t>
  </si>
  <si>
    <r>
      <t>10.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</si>
  <si>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47-1.8-М038</t>
  </si>
  <si>
    <t>Лачина Алена Викторовна</t>
  </si>
  <si>
    <t>Паспорт 41 13 №554416 выдан ТП №128  Отделения УФМС России по Санкт-Петербургу и Ленинград. обл. в Приозерском р-не 04.10.2013</t>
  </si>
  <si>
    <r>
      <t>11.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</si>
  <si>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47-1.8-М040</t>
  </si>
  <si>
    <t>Журавлев Александр Сергеевич</t>
  </si>
  <si>
    <t>Паспорт 41 14 №617125 выдан ТП №129 Отделения УФМС России по Санкт-Петербургу и Ленинград. обл. в Приозерском р-не 13.08.2014</t>
  </si>
  <si>
    <r>
      <t>12.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</si>
  <si>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47-1.8-М041</t>
  </si>
  <si>
    <t>Лапов Александр Александрович</t>
  </si>
  <si>
    <t>Паспорт 04 04 №845063 выдан Отделом Внутренних Дел Дзержинского района  Красноярского края 01.12.2004</t>
  </si>
  <si>
    <r>
      <t>13.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</si>
  <si>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47-1.8-М042</t>
  </si>
  <si>
    <t>Мамедова Анастасия Александровна</t>
  </si>
  <si>
    <t>Паспорт 41 03 №662087 выдан Отделом Внутренних Дел Приозерского района Ленинград.обл. 24.03.2005</t>
  </si>
  <si>
    <r>
      <t>14.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</si>
  <si>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47-1.8-М043</t>
  </si>
  <si>
    <t>Высочанский Иван Викторович</t>
  </si>
  <si>
    <t>Паспорт 41 08 №059745 выдан ТП №128  Приозерского о-ния УФМС России по Санкт-Петербургу и Ленинград.обл.  20.05.2008</t>
  </si>
  <si>
    <r>
      <t>15.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</si>
  <si>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47-1.8-М044</t>
  </si>
  <si>
    <t>Маргарян Лилит Артуровна</t>
  </si>
  <si>
    <t>Паспорт 41 12 №450820 выдан ТП №129 Отделения УФМС России по Санкт-Петербургу и Ленинград.обл. в Приозерском р-не 01.10.2012</t>
  </si>
  <si>
    <r>
      <t>16.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</si>
  <si>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47-1.8-М048</t>
  </si>
  <si>
    <t>Гончар Виктория Дмитриевна</t>
  </si>
  <si>
    <t xml:space="preserve">паспорт 41 06  060268 выдан ТП №129 отдела УФМС России по Санкт-Петербургу и Ленинград. Обл. в Приозерском райое  23.07.2008 </t>
  </si>
  <si>
    <r>
      <t>17.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</si>
  <si>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47-1.8-М049</t>
  </si>
  <si>
    <t>Абдурахманова   Полина Сергеевна</t>
  </si>
  <si>
    <t>паспорт 41 09  251846  выдан  ТП 129 отделения   УФМС  Росссии  по Санкт-Петербургу и Ленинград. обл. в Приозерском районе 16.07.2010</t>
  </si>
  <si>
    <r>
      <t>18.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</si>
  <si>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47-1.8-М051</t>
  </si>
  <si>
    <t>Соломонова Наталья Сергеевна</t>
  </si>
  <si>
    <t xml:space="preserve">паспорт 41 16 794481 выдан  ТП 128  отдела   УФМС  Росссии  по Санкт-Петербургу и Ленинградской обл.  03.11.2016 </t>
  </si>
  <si>
    <r>
      <t>19.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</si>
  <si>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47-1.8-М015</t>
  </si>
  <si>
    <t>Шемякина Надежда Владимировна</t>
  </si>
  <si>
    <t>Паспорт 40 07 №250239 выдан ТП №67 Отдела УФМС России по Санкт-Петербургу и Ленинградской обл. в Приморском р-не гор.Санкт-Петербурга 28.07.2007</t>
  </si>
  <si>
    <r>
      <t>20.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</si>
  <si>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47-1.8-М036</t>
  </si>
  <si>
    <t>Кузнецова Наталья Алексеевна</t>
  </si>
  <si>
    <t>Паспорт 83 07 №882153 выдан Отделением УФМС России по Кабардино-Балкарской Республике в Терском районе 22.04.2008</t>
  </si>
  <si>
    <r>
      <t>21.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</si>
  <si>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47-1.8-М013</t>
  </si>
  <si>
    <t>Комлева Мария Викторовна</t>
  </si>
  <si>
    <t>Паспорт 18 12 №770815 выдан Отделом  УФМС России по Волгоградской области  в Красноармейском р-не гор.Волгоград 13.10.2012</t>
  </si>
  <si>
    <r>
      <t>22.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</si>
  <si>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47-1.8-М032</t>
  </si>
  <si>
    <t>Айганов Ербол Балтобаевич</t>
  </si>
  <si>
    <t>Паспорт 37 07 №238439 выдан ТП УФМС России по Курганской области в Целинном районе 09.04.2008</t>
  </si>
  <si>
    <t xml:space="preserve">2167912, 66 </t>
  </si>
  <si>
    <t>УЖУМГ (МС)</t>
  </si>
  <si>
    <t xml:space="preserve">Трутченко А.А. </t>
  </si>
  <si>
    <t>Полная стоимость</t>
  </si>
  <si>
    <t>Адрес</t>
  </si>
  <si>
    <t>Площадь</t>
  </si>
  <si>
    <t>Субсидия (областной бюджет)</t>
  </si>
  <si>
    <t>Собственные средтва</t>
  </si>
  <si>
    <t>Ипотека</t>
  </si>
  <si>
    <t>г. Приозерск, ул. Маяковского, д.3, кв. 39</t>
  </si>
  <si>
    <t>Коблова Т.Г.</t>
  </si>
  <si>
    <t>г. Приозерск, ул. Гоголя, д. 52, кв. 1</t>
  </si>
  <si>
    <t>Государственная программа "Комплексное развитие сельских территорий"</t>
  </si>
  <si>
    <t>По Указу Президента РФ от 07 мая 2008г. №714 «Об обеспечении  жильем ветеранов ВОВ 1941-1945 гг.»</t>
  </si>
  <si>
    <t>Ведомственная целевая программа "Оказание государственой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граждан Российской Федерации"</t>
  </si>
  <si>
    <t>мероприятие по улучшению жилищных условий молодых граждан (мол. семей) гос. программы ЛО "Формир. гор. ср.и обесп.качеств.жильем гражд. на терр.ЛО"</t>
  </si>
  <si>
    <t>Обеспечение жилыми помещениями отдельных категорий граждан, установленных ФЗ от 12.01.1995 г. № 5-ФЗ «О ветеранах» и от 24.11.1995 г. № 181-ФЗ «О соц. защите инвалидов в РФ», вставших на учет в органах местного самоуправления до 1.01.2005 г.</t>
  </si>
  <si>
    <t>Средства ипотеч. кредита</t>
  </si>
  <si>
    <t>Средства мат. капитала</t>
  </si>
  <si>
    <t>мероприятие по улучшению жилищных условий граждан с использованием средств ипотечного кредита (займа) государственной программы ЛО</t>
  </si>
  <si>
    <t>Начальник отдела по жилищной политике</t>
  </si>
  <si>
    <t>Тимофеева Н.В.</t>
  </si>
  <si>
    <t>Объем запланированных на 2023 год денежных средств (согласно поданных заявок)</t>
  </si>
  <si>
    <t>Объем выделенных в 2023 году денежных средств (согласно распоряжений Правительства ЛО)</t>
  </si>
  <si>
    <t>Объем реализованных в 2023 году средств (согласно заключенных договоров купли – продажи, договоров долевого участия, договоров строительного подряда)</t>
  </si>
  <si>
    <t>в том числе: мероприятие по Обеспеч. жильем молодых семей фед. проекта «Содействие субъектам РФ в реализации полномочий по оказанию гос. поддержки гражданам в обеспеч. жильем и оплате жил.-ком. услуг» гос. программы РФ «Обеспеч. доступным и комфортным жильем и ком-ми услугами граждан РФ»</t>
  </si>
  <si>
    <t>2023 года</t>
  </si>
  <si>
    <r>
      <t xml:space="preserve">ОТЧЕТ 
по реализации жилищных программ в Приозерском муниципальном районе Ленинградской области на </t>
    </r>
    <r>
      <rPr>
        <u/>
        <sz val="10"/>
        <color theme="1"/>
        <rFont val="Times New Roman"/>
        <family val="1"/>
        <charset val="204"/>
      </rPr>
      <t xml:space="preserve">30.09.2023 </t>
    </r>
    <r>
      <rPr>
        <sz val="10"/>
        <color theme="1"/>
        <rFont val="Times New Roman"/>
        <family val="1"/>
        <charset val="204"/>
      </rPr>
      <t>г.</t>
    </r>
  </si>
  <si>
    <t>30.09.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</si>
</sst>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р_."/>
    <numFmt numFmtId="165" formatCode="#,##0.0_р_."/>
    <numFmt numFmtId="166" formatCode="0.0"/>
    <numFmt numFmtId="167" formatCode="#,##0.0"/>
    <numFmt numFmtId="168" formatCode="#,##0.00_р_.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1" fillId="2" borderId="18" xfId="0" applyNumberFormat="1" applyFont="1" applyFill="1" applyBorder="1" applyAlignment="1">
      <alignment horizontal="center" vertical="center" wrapText="1"/>
    </xf>
    <xf numFmtId="165" fontId="1" fillId="2" borderId="18" xfId="0" applyNumberFormat="1" applyFont="1" applyFill="1" applyBorder="1" applyAlignment="1">
      <alignment horizontal="center" vertical="center" wrapText="1"/>
    </xf>
    <xf numFmtId="165" fontId="1" fillId="2" borderId="19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25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 indent="5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0" fillId="0" borderId="1" xfId="0" applyBorder="1" applyAlignment="1">
      <alignment wrapText="1"/>
    </xf>
    <xf numFmtId="0" fontId="1" fillId="2" borderId="17" xfId="0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vertical="top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top" wrapText="1"/>
    </xf>
    <xf numFmtId="0" fontId="1" fillId="2" borderId="0" xfId="0" applyNumberFormat="1" applyFont="1" applyFill="1"/>
    <xf numFmtId="0" fontId="1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5" fontId="3" fillId="3" borderId="9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horizontal="center" vertical="center" wrapText="1"/>
    </xf>
    <xf numFmtId="167" fontId="1" fillId="3" borderId="9" xfId="0" applyNumberFormat="1" applyFont="1" applyFill="1" applyBorder="1" applyAlignment="1">
      <alignment horizontal="center" vertical="center" wrapText="1"/>
    </xf>
    <xf numFmtId="165" fontId="3" fillId="3" borderId="13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1" fillId="3" borderId="9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66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5" fontId="3" fillId="3" borderId="15" xfId="0" applyNumberFormat="1" applyFont="1" applyFill="1" applyBorder="1" applyAlignment="1">
      <alignment horizontal="center" vertical="center" wrapText="1"/>
    </xf>
    <xf numFmtId="165" fontId="3" fillId="3" borderId="16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3" fontId="1" fillId="2" borderId="51" xfId="0" applyNumberFormat="1" applyFont="1" applyFill="1" applyBorder="1" applyAlignment="1">
      <alignment horizontal="center" vertical="center"/>
    </xf>
    <xf numFmtId="165" fontId="1" fillId="2" borderId="53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 wrapText="1"/>
    </xf>
    <xf numFmtId="167" fontId="1" fillId="2" borderId="1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NumberFormat="1" applyFont="1" applyFill="1"/>
    <xf numFmtId="0" fontId="11" fillId="2" borderId="0" xfId="0" applyFont="1" applyFill="1" applyAlignment="1">
      <alignment vertical="top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1" fillId="3" borderId="2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vertical="center"/>
    </xf>
    <xf numFmtId="168" fontId="1" fillId="3" borderId="1" xfId="0" applyNumberFormat="1" applyFont="1" applyFill="1" applyBorder="1" applyAlignment="1">
      <alignment horizontal="center" vertical="center" wrapText="1"/>
    </xf>
    <xf numFmtId="168" fontId="1" fillId="3" borderId="12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165" fontId="1" fillId="3" borderId="12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168" fontId="1" fillId="3" borderId="0" xfId="0" applyNumberFormat="1" applyFont="1" applyFill="1" applyBorder="1" applyAlignment="1">
      <alignment vertical="center"/>
    </xf>
    <xf numFmtId="168" fontId="1" fillId="3" borderId="18" xfId="0" applyNumberFormat="1" applyFont="1" applyFill="1" applyBorder="1" applyAlignment="1">
      <alignment horizontal="center" vertical="center" wrapText="1"/>
    </xf>
    <xf numFmtId="168" fontId="1" fillId="3" borderId="0" xfId="0" applyNumberFormat="1" applyFont="1" applyFill="1" applyAlignment="1">
      <alignment vertical="center"/>
    </xf>
    <xf numFmtId="168" fontId="1" fillId="3" borderId="13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168" fontId="1" fillId="3" borderId="9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167" fontId="12" fillId="2" borderId="9" xfId="0" applyNumberFormat="1" applyFont="1" applyFill="1" applyBorder="1" applyAlignment="1">
      <alignment horizontal="center" vertical="center" wrapText="1"/>
    </xf>
    <xf numFmtId="164" fontId="12" fillId="2" borderId="2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2" fillId="2" borderId="13" xfId="0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5" fontId="12" fillId="2" borderId="9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left" vertical="top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right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34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0" fillId="0" borderId="3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justify" vertical="center" wrapText="1"/>
    </xf>
    <xf numFmtId="0" fontId="5" fillId="0" borderId="29" xfId="0" applyFont="1" applyBorder="1" applyAlignment="1">
      <alignment horizontal="justify" vertical="center" wrapText="1"/>
    </xf>
    <xf numFmtId="0" fontId="6" fillId="0" borderId="34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Normal="100" workbookViewId="0">
      <pane ySplit="5" topLeftCell="A9" activePane="bottomLeft" state="frozen"/>
      <selection pane="bottomLeft" activeCell="L20" sqref="L20"/>
    </sheetView>
  </sheetViews>
  <sheetFormatPr defaultRowHeight="12.75" x14ac:dyDescent="0.25"/>
  <cols>
    <col min="1" max="1" width="49.5703125" style="1" customWidth="1"/>
    <col min="2" max="2" width="5.5703125" style="1" customWidth="1"/>
    <col min="3" max="3" width="11.7109375" style="1" customWidth="1"/>
    <col min="4" max="4" width="6.85546875" style="1" customWidth="1"/>
    <col min="5" max="5" width="10" style="1" customWidth="1"/>
    <col min="6" max="6" width="12.5703125" style="1" customWidth="1"/>
    <col min="7" max="7" width="10.5703125" style="1" customWidth="1"/>
    <col min="8" max="8" width="9.28515625" style="1" customWidth="1"/>
    <col min="9" max="10" width="6.42578125" style="1" customWidth="1"/>
    <col min="11" max="11" width="10.140625" style="1" customWidth="1"/>
    <col min="12" max="12" width="12.140625" style="1" customWidth="1"/>
    <col min="13" max="13" width="9.5703125" style="1" customWidth="1"/>
    <col min="14" max="14" width="10.140625" style="1" customWidth="1"/>
    <col min="15" max="16" width="9" style="1" customWidth="1"/>
    <col min="17" max="17" width="8.7109375" style="1" customWidth="1"/>
    <col min="18" max="18" width="9.85546875" style="1" customWidth="1"/>
    <col min="19" max="16384" width="9.140625" style="1"/>
  </cols>
  <sheetData>
    <row r="1" spans="1:19" ht="30.75" customHeight="1" thickTop="1" thickBot="1" x14ac:dyDescent="0.3">
      <c r="A1" s="136" t="s">
        <v>229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8"/>
    </row>
    <row r="2" spans="1:19" ht="66" customHeight="1" x14ac:dyDescent="0.25">
      <c r="A2" s="153" t="s">
        <v>0</v>
      </c>
      <c r="B2" s="122" t="s">
        <v>224</v>
      </c>
      <c r="C2" s="124"/>
      <c r="D2" s="123" t="s">
        <v>225</v>
      </c>
      <c r="E2" s="123"/>
      <c r="F2" s="123"/>
      <c r="G2" s="123"/>
      <c r="H2" s="124"/>
      <c r="I2" s="122" t="s">
        <v>226</v>
      </c>
      <c r="J2" s="123"/>
      <c r="K2" s="123"/>
      <c r="L2" s="123"/>
      <c r="M2" s="123"/>
      <c r="N2" s="123"/>
      <c r="O2" s="123"/>
      <c r="P2" s="123"/>
      <c r="Q2" s="123"/>
      <c r="R2" s="124"/>
    </row>
    <row r="3" spans="1:19" ht="15" customHeight="1" x14ac:dyDescent="0.25">
      <c r="A3" s="154"/>
      <c r="B3" s="156" t="s">
        <v>7</v>
      </c>
      <c r="C3" s="159" t="s">
        <v>8</v>
      </c>
      <c r="D3" s="132" t="s">
        <v>7</v>
      </c>
      <c r="E3" s="139" t="s">
        <v>8</v>
      </c>
      <c r="F3" s="129" t="s">
        <v>14</v>
      </c>
      <c r="G3" s="130"/>
      <c r="H3" s="135"/>
      <c r="I3" s="146" t="s">
        <v>10</v>
      </c>
      <c r="J3" s="147"/>
      <c r="K3" s="148"/>
      <c r="L3" s="129" t="s">
        <v>6</v>
      </c>
      <c r="M3" s="130"/>
      <c r="N3" s="130"/>
      <c r="O3" s="131"/>
      <c r="P3" s="129" t="s">
        <v>3</v>
      </c>
      <c r="Q3" s="130"/>
      <c r="R3" s="135"/>
    </row>
    <row r="4" spans="1:19" s="40" customFormat="1" ht="13.5" customHeight="1" x14ac:dyDescent="0.25">
      <c r="A4" s="154"/>
      <c r="B4" s="157"/>
      <c r="C4" s="160"/>
      <c r="D4" s="133"/>
      <c r="E4" s="140"/>
      <c r="F4" s="142" t="s">
        <v>4</v>
      </c>
      <c r="G4" s="142" t="s">
        <v>1</v>
      </c>
      <c r="H4" s="144" t="s">
        <v>9</v>
      </c>
      <c r="I4" s="149"/>
      <c r="J4" s="150"/>
      <c r="K4" s="151"/>
      <c r="L4" s="142" t="s">
        <v>8</v>
      </c>
      <c r="M4" s="125" t="s">
        <v>14</v>
      </c>
      <c r="N4" s="126"/>
      <c r="O4" s="127"/>
      <c r="P4" s="125" t="s">
        <v>14</v>
      </c>
      <c r="Q4" s="126"/>
      <c r="R4" s="152"/>
    </row>
    <row r="5" spans="1:19" s="40" customFormat="1" ht="40.5" customHeight="1" x14ac:dyDescent="0.25">
      <c r="A5" s="155"/>
      <c r="B5" s="158"/>
      <c r="C5" s="161"/>
      <c r="D5" s="134"/>
      <c r="E5" s="141"/>
      <c r="F5" s="143"/>
      <c r="G5" s="143"/>
      <c r="H5" s="145"/>
      <c r="I5" s="2" t="s">
        <v>7</v>
      </c>
      <c r="J5" s="47" t="s">
        <v>5</v>
      </c>
      <c r="K5" s="47" t="s">
        <v>8</v>
      </c>
      <c r="L5" s="143"/>
      <c r="M5" s="47" t="s">
        <v>4</v>
      </c>
      <c r="N5" s="47" t="s">
        <v>1</v>
      </c>
      <c r="O5" s="47" t="s">
        <v>9</v>
      </c>
      <c r="P5" s="47" t="s">
        <v>22</v>
      </c>
      <c r="Q5" s="47" t="s">
        <v>219</v>
      </c>
      <c r="R5" s="55" t="s">
        <v>220</v>
      </c>
    </row>
    <row r="6" spans="1:19" s="40" customFormat="1" x14ac:dyDescent="0.25">
      <c r="A6" s="79">
        <v>1</v>
      </c>
      <c r="B6" s="2">
        <v>2</v>
      </c>
      <c r="C6" s="55">
        <v>3</v>
      </c>
      <c r="D6" s="57">
        <v>4</v>
      </c>
      <c r="E6" s="47">
        <v>5</v>
      </c>
      <c r="F6" s="47">
        <v>6</v>
      </c>
      <c r="G6" s="47">
        <v>7</v>
      </c>
      <c r="H6" s="56">
        <v>8</v>
      </c>
      <c r="I6" s="2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7">
        <v>15</v>
      </c>
      <c r="P6" s="47">
        <v>16</v>
      </c>
      <c r="Q6" s="47">
        <v>17</v>
      </c>
      <c r="R6" s="55">
        <v>18</v>
      </c>
    </row>
    <row r="7" spans="1:19" s="40" customFormat="1" ht="65.25" customHeight="1" x14ac:dyDescent="0.25">
      <c r="A7" s="83" t="s">
        <v>218</v>
      </c>
      <c r="B7" s="60">
        <v>0</v>
      </c>
      <c r="C7" s="62">
        <v>0</v>
      </c>
      <c r="D7" s="75">
        <v>0</v>
      </c>
      <c r="E7" s="59">
        <v>0</v>
      </c>
      <c r="F7" s="59">
        <v>0</v>
      </c>
      <c r="G7" s="59">
        <v>0</v>
      </c>
      <c r="H7" s="66">
        <v>0</v>
      </c>
      <c r="I7" s="60">
        <v>0</v>
      </c>
      <c r="J7" s="67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9">
        <v>0</v>
      </c>
    </row>
    <row r="8" spans="1:19" s="40" customFormat="1" ht="30.75" customHeight="1" x14ac:dyDescent="0.25">
      <c r="A8" s="83" t="s">
        <v>215</v>
      </c>
      <c r="B8" s="60">
        <v>0</v>
      </c>
      <c r="C8" s="62">
        <v>0</v>
      </c>
      <c r="D8" s="75">
        <v>0</v>
      </c>
      <c r="E8" s="59">
        <v>0</v>
      </c>
      <c r="F8" s="59">
        <v>0</v>
      </c>
      <c r="G8" s="59">
        <v>0</v>
      </c>
      <c r="H8" s="66">
        <v>0</v>
      </c>
      <c r="I8" s="70">
        <v>0</v>
      </c>
      <c r="J8" s="71">
        <v>0</v>
      </c>
      <c r="K8" s="72">
        <v>0</v>
      </c>
      <c r="L8" s="72">
        <v>0</v>
      </c>
      <c r="M8" s="72">
        <v>0</v>
      </c>
      <c r="N8" s="72">
        <v>0</v>
      </c>
      <c r="O8" s="73">
        <v>0</v>
      </c>
      <c r="P8" s="73">
        <v>0</v>
      </c>
      <c r="Q8" s="73">
        <v>0</v>
      </c>
      <c r="R8" s="74">
        <v>0</v>
      </c>
    </row>
    <row r="9" spans="1:19" s="40" customFormat="1" ht="76.5" customHeight="1" x14ac:dyDescent="0.25">
      <c r="A9" s="83" t="s">
        <v>216</v>
      </c>
      <c r="B9" s="60">
        <f t="shared" ref="B9:H9" si="0">B10+B11+B12+B13</f>
        <v>0</v>
      </c>
      <c r="C9" s="62">
        <f t="shared" si="0"/>
        <v>0</v>
      </c>
      <c r="D9" s="64">
        <f t="shared" si="0"/>
        <v>0</v>
      </c>
      <c r="E9" s="59">
        <f t="shared" si="0"/>
        <v>0</v>
      </c>
      <c r="F9" s="59">
        <f t="shared" si="0"/>
        <v>0</v>
      </c>
      <c r="G9" s="63">
        <f t="shared" si="0"/>
        <v>0</v>
      </c>
      <c r="H9" s="64">
        <f t="shared" si="0"/>
        <v>0</v>
      </c>
      <c r="I9" s="58">
        <f>I13+I12+I11+I10</f>
        <v>0</v>
      </c>
      <c r="J9" s="61">
        <f>J13+J12+J11+J10</f>
        <v>0</v>
      </c>
      <c r="K9" s="61">
        <f t="shared" ref="K9:Q9" si="1">K13+K12+K11+K10</f>
        <v>0</v>
      </c>
      <c r="L9" s="61">
        <f t="shared" si="1"/>
        <v>0</v>
      </c>
      <c r="M9" s="61">
        <f t="shared" si="1"/>
        <v>0</v>
      </c>
      <c r="N9" s="61">
        <f t="shared" si="1"/>
        <v>0</v>
      </c>
      <c r="O9" s="61">
        <f t="shared" si="1"/>
        <v>0</v>
      </c>
      <c r="P9" s="61">
        <f t="shared" si="1"/>
        <v>0</v>
      </c>
      <c r="Q9" s="61">
        <f t="shared" si="1"/>
        <v>0</v>
      </c>
      <c r="R9" s="65">
        <f>R13+R12+R11+R10</f>
        <v>0</v>
      </c>
    </row>
    <row r="10" spans="1:19" s="40" customFormat="1" ht="25.5" x14ac:dyDescent="0.25">
      <c r="A10" s="79" t="s">
        <v>19</v>
      </c>
      <c r="B10" s="2">
        <v>0</v>
      </c>
      <c r="C10" s="4">
        <v>0</v>
      </c>
      <c r="D10" s="46">
        <v>0</v>
      </c>
      <c r="E10" s="3">
        <f t="shared" ref="E10:E12" si="2">F10+G10+H10</f>
        <v>0</v>
      </c>
      <c r="F10" s="3">
        <v>0</v>
      </c>
      <c r="G10" s="3">
        <v>0</v>
      </c>
      <c r="H10" s="11">
        <v>0</v>
      </c>
      <c r="I10" s="37">
        <v>0</v>
      </c>
      <c r="J10" s="12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4">
        <v>0</v>
      </c>
    </row>
    <row r="11" spans="1:19" s="40" customFormat="1" x14ac:dyDescent="0.25">
      <c r="A11" s="79" t="s">
        <v>11</v>
      </c>
      <c r="B11" s="2">
        <v>0</v>
      </c>
      <c r="C11" s="4">
        <v>0</v>
      </c>
      <c r="D11" s="46">
        <v>0</v>
      </c>
      <c r="E11" s="3">
        <f t="shared" si="2"/>
        <v>0</v>
      </c>
      <c r="F11" s="3">
        <v>0</v>
      </c>
      <c r="G11" s="3">
        <v>0</v>
      </c>
      <c r="H11" s="11">
        <v>0</v>
      </c>
      <c r="I11" s="8">
        <v>0</v>
      </c>
      <c r="J11" s="10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4">
        <v>0</v>
      </c>
    </row>
    <row r="12" spans="1:19" s="40" customFormat="1" x14ac:dyDescent="0.25">
      <c r="A12" s="79" t="s">
        <v>12</v>
      </c>
      <c r="B12" s="2">
        <v>0</v>
      </c>
      <c r="C12" s="4">
        <v>0</v>
      </c>
      <c r="D12" s="46">
        <v>0</v>
      </c>
      <c r="E12" s="3">
        <f t="shared" si="2"/>
        <v>0</v>
      </c>
      <c r="F12" s="3">
        <v>0</v>
      </c>
      <c r="G12" s="3">
        <v>0</v>
      </c>
      <c r="H12" s="11">
        <v>0</v>
      </c>
      <c r="I12" s="8">
        <v>0</v>
      </c>
      <c r="J12" s="10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4">
        <v>0</v>
      </c>
    </row>
    <row r="13" spans="1:19" s="40" customFormat="1" x14ac:dyDescent="0.25">
      <c r="A13" s="79" t="s">
        <v>13</v>
      </c>
      <c r="B13" s="2">
        <v>0</v>
      </c>
      <c r="C13" s="4">
        <v>0</v>
      </c>
      <c r="D13" s="46">
        <v>0</v>
      </c>
      <c r="E13" s="3">
        <v>0</v>
      </c>
      <c r="F13" s="3">
        <v>0</v>
      </c>
      <c r="G13" s="3">
        <v>0</v>
      </c>
      <c r="H13" s="11">
        <v>0</v>
      </c>
      <c r="I13" s="8">
        <v>0</v>
      </c>
      <c r="J13" s="10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4">
        <v>0</v>
      </c>
    </row>
    <row r="14" spans="1:19" s="40" customFormat="1" ht="15" customHeight="1" x14ac:dyDescent="0.25">
      <c r="A14" s="83" t="s">
        <v>15</v>
      </c>
      <c r="B14" s="92">
        <f>B15+B16</f>
        <v>50</v>
      </c>
      <c r="C14" s="69">
        <f>C15+C16</f>
        <v>169752.88549499999</v>
      </c>
      <c r="D14" s="97">
        <f>D15+D16</f>
        <v>6</v>
      </c>
      <c r="E14" s="68">
        <f t="shared" ref="E14:H14" si="3">E15+E16</f>
        <v>24647.768470000003</v>
      </c>
      <c r="F14" s="68">
        <f t="shared" si="3"/>
        <v>1213.85823</v>
      </c>
      <c r="G14" s="68">
        <f t="shared" si="3"/>
        <v>22564.76988</v>
      </c>
      <c r="H14" s="98">
        <f t="shared" si="3"/>
        <v>869.14035999999999</v>
      </c>
      <c r="I14" s="99">
        <f>I15+I16</f>
        <v>5</v>
      </c>
      <c r="J14" s="67">
        <f>J15+J16</f>
        <v>354.8</v>
      </c>
      <c r="K14" s="68">
        <f t="shared" ref="K14:Q14" si="4">K15+K16</f>
        <v>30855</v>
      </c>
      <c r="L14" s="68">
        <f t="shared" si="4"/>
        <v>22800.21283</v>
      </c>
      <c r="M14" s="68">
        <f t="shared" si="4"/>
        <v>1213.85823</v>
      </c>
      <c r="N14" s="68">
        <f t="shared" si="4"/>
        <v>20717.214240000001</v>
      </c>
      <c r="O14" s="68">
        <f t="shared" si="4"/>
        <v>869.14035999999999</v>
      </c>
      <c r="P14" s="68">
        <f t="shared" si="4"/>
        <v>1609.3561500000001</v>
      </c>
      <c r="Q14" s="68">
        <f t="shared" si="4"/>
        <v>5006.4620500000001</v>
      </c>
      <c r="R14" s="69">
        <f>R15+R16</f>
        <v>1438.9689699999999</v>
      </c>
    </row>
    <row r="15" spans="1:19" s="40" customFormat="1" ht="76.5" customHeight="1" x14ac:dyDescent="0.25">
      <c r="A15" s="79" t="s">
        <v>227</v>
      </c>
      <c r="B15" s="100">
        <v>9</v>
      </c>
      <c r="C15" s="101">
        <v>39512.343480000003</v>
      </c>
      <c r="D15" s="102">
        <v>2</v>
      </c>
      <c r="E15" s="6">
        <f>F15+G15+H15</f>
        <v>9657.1152000000002</v>
      </c>
      <c r="F15" s="6">
        <v>1213.85823</v>
      </c>
      <c r="G15" s="6">
        <v>7574.11661</v>
      </c>
      <c r="H15" s="91">
        <v>869.14035999999999</v>
      </c>
      <c r="I15" s="9">
        <v>2</v>
      </c>
      <c r="J15" s="5">
        <v>123.2</v>
      </c>
      <c r="K15" s="6">
        <f>L15+P15+Q15+R15</f>
        <v>11575</v>
      </c>
      <c r="L15" s="6">
        <f>M15+N15+O15</f>
        <v>9657.1152000000002</v>
      </c>
      <c r="M15" s="6">
        <v>1213.85823</v>
      </c>
      <c r="N15" s="6">
        <v>7574.11661</v>
      </c>
      <c r="O15" s="6">
        <v>869.14035999999999</v>
      </c>
      <c r="P15" s="6">
        <v>0</v>
      </c>
      <c r="Q15" s="6">
        <v>1721.4423999999999</v>
      </c>
      <c r="R15" s="7">
        <v>196.44239999999999</v>
      </c>
    </row>
    <row r="16" spans="1:19" s="40" customFormat="1" ht="40.5" customHeight="1" x14ac:dyDescent="0.25">
      <c r="A16" s="79" t="s">
        <v>217</v>
      </c>
      <c r="B16" s="9">
        <v>41</v>
      </c>
      <c r="C16" s="7">
        <v>130240.542015</v>
      </c>
      <c r="D16" s="102">
        <v>4</v>
      </c>
      <c r="E16" s="6">
        <f>F16+G16+H16</f>
        <v>14990.653270000001</v>
      </c>
      <c r="F16" s="6">
        <v>0</v>
      </c>
      <c r="G16" s="6">
        <v>14990.653270000001</v>
      </c>
      <c r="H16" s="91">
        <v>0</v>
      </c>
      <c r="I16" s="9">
        <v>3</v>
      </c>
      <c r="J16" s="5">
        <v>231.6</v>
      </c>
      <c r="K16" s="6">
        <f>L16+P16+Q16+R16</f>
        <v>19280</v>
      </c>
      <c r="L16" s="6">
        <f>M16+N16+O16</f>
        <v>13143.09763</v>
      </c>
      <c r="M16" s="6">
        <v>0</v>
      </c>
      <c r="N16" s="6">
        <f>12176.5635+966.53413</f>
        <v>13143.09763</v>
      </c>
      <c r="O16" s="6">
        <v>0</v>
      </c>
      <c r="P16" s="6">
        <v>1609.3561500000001</v>
      </c>
      <c r="Q16" s="6">
        <f>4251.55378-966.53413</f>
        <v>3285.0196500000002</v>
      </c>
      <c r="R16" s="7">
        <v>1242.52657</v>
      </c>
      <c r="S16" s="48"/>
    </row>
    <row r="17" spans="1:18" s="40" customFormat="1" ht="28.5" customHeight="1" x14ac:dyDescent="0.25">
      <c r="A17" s="80" t="s">
        <v>214</v>
      </c>
      <c r="B17" s="92">
        <v>23</v>
      </c>
      <c r="C17" s="69">
        <v>43939.588530000001</v>
      </c>
      <c r="D17" s="93">
        <v>8</v>
      </c>
      <c r="E17" s="94">
        <f>F17+G17+H17</f>
        <v>19936.766370000001</v>
      </c>
      <c r="F17" s="95">
        <v>2025.7</v>
      </c>
      <c r="G17" s="95">
        <v>17911.06637</v>
      </c>
      <c r="H17" s="96">
        <v>0</v>
      </c>
      <c r="I17" s="92">
        <v>6</v>
      </c>
      <c r="J17" s="67">
        <v>385.1</v>
      </c>
      <c r="K17" s="68">
        <f>L17+P17+Q17+R17</f>
        <v>22437.08282</v>
      </c>
      <c r="L17" s="68">
        <f>M17+N17+O17</f>
        <v>13989.89372</v>
      </c>
      <c r="M17" s="68">
        <v>2761.8994200000002</v>
      </c>
      <c r="N17" s="68">
        <v>11227.9943</v>
      </c>
      <c r="O17" s="68">
        <v>0</v>
      </c>
      <c r="P17" s="68">
        <v>8447.1890999999996</v>
      </c>
      <c r="Q17" s="68">
        <v>0</v>
      </c>
      <c r="R17" s="69">
        <v>0</v>
      </c>
    </row>
    <row r="18" spans="1:18" s="40" customFormat="1" ht="40.5" customHeight="1" x14ac:dyDescent="0.25">
      <c r="A18" s="80" t="s">
        <v>221</v>
      </c>
      <c r="B18" s="99">
        <v>37</v>
      </c>
      <c r="C18" s="69">
        <v>105122.9558</v>
      </c>
      <c r="D18" s="103">
        <v>1</v>
      </c>
      <c r="E18" s="104">
        <f>F18+G18+H18</f>
        <v>1844.9804999999999</v>
      </c>
      <c r="F18" s="105">
        <v>0</v>
      </c>
      <c r="G18" s="106">
        <v>1844.9804999999999</v>
      </c>
      <c r="H18" s="107">
        <v>0</v>
      </c>
      <c r="I18" s="99">
        <v>2</v>
      </c>
      <c r="J18" s="67">
        <v>106.9</v>
      </c>
      <c r="K18" s="68">
        <f>L18+P18+Q18+R18</f>
        <v>9494.5499999999993</v>
      </c>
      <c r="L18" s="68">
        <f>M18+N18+O18</f>
        <v>4240.6724999999997</v>
      </c>
      <c r="M18" s="68">
        <v>0</v>
      </c>
      <c r="N18" s="68">
        <v>4240.6724999999997</v>
      </c>
      <c r="O18" s="68">
        <v>0</v>
      </c>
      <c r="P18" s="68">
        <v>700</v>
      </c>
      <c r="Q18" s="68">
        <v>4553.8774999999996</v>
      </c>
      <c r="R18" s="69">
        <v>0</v>
      </c>
    </row>
    <row r="19" spans="1:18" s="40" customFormat="1" ht="15.75" customHeight="1" x14ac:dyDescent="0.25">
      <c r="A19" s="80" t="s">
        <v>2</v>
      </c>
      <c r="B19" s="99">
        <v>8</v>
      </c>
      <c r="C19" s="69">
        <v>29933.7225</v>
      </c>
      <c r="D19" s="108">
        <v>8</v>
      </c>
      <c r="E19" s="94">
        <f>F19+G19</f>
        <v>29933.7225</v>
      </c>
      <c r="F19" s="95">
        <v>530.20000000000005</v>
      </c>
      <c r="G19" s="95">
        <v>29403.522499999999</v>
      </c>
      <c r="H19" s="109">
        <v>0</v>
      </c>
      <c r="I19" s="99">
        <v>8</v>
      </c>
      <c r="J19" s="67">
        <v>317.10000000000002</v>
      </c>
      <c r="K19" s="68">
        <f>L19+P19+Q19+R19</f>
        <v>29821.7</v>
      </c>
      <c r="L19" s="68">
        <f>M19+N19+O19</f>
        <v>29821.7</v>
      </c>
      <c r="M19" s="68">
        <v>530.20000000000005</v>
      </c>
      <c r="N19" s="68">
        <v>29291.5</v>
      </c>
      <c r="O19" s="68">
        <v>0</v>
      </c>
      <c r="P19" s="68">
        <v>0</v>
      </c>
      <c r="Q19" s="68">
        <v>0</v>
      </c>
      <c r="R19" s="69">
        <v>0</v>
      </c>
    </row>
    <row r="20" spans="1:18" s="40" customFormat="1" ht="26.25" customHeight="1" x14ac:dyDescent="0.25">
      <c r="A20" s="81" t="s">
        <v>23</v>
      </c>
      <c r="B20" s="110">
        <f>SUM(B7:B9,B14,B17:B19)</f>
        <v>118</v>
      </c>
      <c r="C20" s="111">
        <f>SUM(C7:C9,C14,C17:C19)</f>
        <v>348749.15232499997</v>
      </c>
      <c r="D20" s="112">
        <f t="shared" ref="D20:R22" si="5">D7+D8+D9+D14+D17+D18+D19</f>
        <v>23</v>
      </c>
      <c r="E20" s="113">
        <f t="shared" si="5"/>
        <v>76363.237840000002</v>
      </c>
      <c r="F20" s="113">
        <f t="shared" si="5"/>
        <v>3769.7582300000004</v>
      </c>
      <c r="G20" s="113">
        <f>G7+G8+G9+G14+G17+G18+G19</f>
        <v>71724.33924999999</v>
      </c>
      <c r="H20" s="114">
        <f t="shared" si="5"/>
        <v>869.14035999999999</v>
      </c>
      <c r="I20" s="110">
        <f t="shared" si="5"/>
        <v>21</v>
      </c>
      <c r="J20" s="115">
        <f t="shared" si="5"/>
        <v>1163.9000000000001</v>
      </c>
      <c r="K20" s="113">
        <f t="shared" si="5"/>
        <v>92608.332819999996</v>
      </c>
      <c r="L20" s="113">
        <f t="shared" si="5"/>
        <v>70852.479049999994</v>
      </c>
      <c r="M20" s="113">
        <f t="shared" si="5"/>
        <v>4505.9576500000003</v>
      </c>
      <c r="N20" s="113">
        <f>N7+N8+N9+N14+N17+N18+N19</f>
        <v>65477.38104</v>
      </c>
      <c r="O20" s="113">
        <f t="shared" si="5"/>
        <v>869.14035999999999</v>
      </c>
      <c r="P20" s="113">
        <f t="shared" si="5"/>
        <v>10756.545249999999</v>
      </c>
      <c r="Q20" s="113">
        <f>Q7+Q8+Q9+Q14+Q17+Q18+Q19</f>
        <v>9560.3395500000006</v>
      </c>
      <c r="R20" s="116">
        <f t="shared" si="5"/>
        <v>1438.9689699999999</v>
      </c>
    </row>
    <row r="21" spans="1:18" s="40" customFormat="1" ht="12" customHeight="1" x14ac:dyDescent="0.25">
      <c r="A21" s="79" t="s">
        <v>18</v>
      </c>
      <c r="B21" s="88">
        <v>0</v>
      </c>
      <c r="C21" s="89">
        <v>0</v>
      </c>
      <c r="D21" s="90">
        <v>0</v>
      </c>
      <c r="E21" s="6">
        <v>0</v>
      </c>
      <c r="F21" s="6">
        <v>0</v>
      </c>
      <c r="G21" s="6">
        <v>0</v>
      </c>
      <c r="H21" s="91">
        <v>0</v>
      </c>
      <c r="I21" s="9">
        <v>0</v>
      </c>
      <c r="J21" s="5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7">
        <v>0</v>
      </c>
    </row>
    <row r="22" spans="1:18" s="40" customFormat="1" ht="17.25" customHeight="1" thickBot="1" x14ac:dyDescent="0.3">
      <c r="A22" s="82" t="s">
        <v>21</v>
      </c>
      <c r="B22" s="38">
        <f>B20+B21</f>
        <v>118</v>
      </c>
      <c r="C22" s="84">
        <f>C20+C21</f>
        <v>348749.15232499997</v>
      </c>
      <c r="D22" s="76">
        <f t="shared" ref="D22:H22" si="6">SUM(D20:D21)</f>
        <v>23</v>
      </c>
      <c r="E22" s="43">
        <f t="shared" si="6"/>
        <v>76363.237840000002</v>
      </c>
      <c r="F22" s="43">
        <f>SUM(F20:F21)</f>
        <v>3769.7582300000004</v>
      </c>
      <c r="G22" s="43">
        <f t="shared" si="6"/>
        <v>71724.33924999999</v>
      </c>
      <c r="H22" s="44">
        <f t="shared" si="6"/>
        <v>869.14035999999999</v>
      </c>
      <c r="I22" s="38">
        <f t="shared" ref="I22:R22" si="7">I7+I8+I9+I14+I17+I18+I19+I21</f>
        <v>21</v>
      </c>
      <c r="J22" s="39">
        <f t="shared" si="7"/>
        <v>1163.9000000000001</v>
      </c>
      <c r="K22" s="45">
        <f t="shared" si="7"/>
        <v>92608.332819999996</v>
      </c>
      <c r="L22" s="45">
        <f t="shared" si="7"/>
        <v>70852.479049999994</v>
      </c>
      <c r="M22" s="45">
        <f t="shared" si="7"/>
        <v>4505.9576500000003</v>
      </c>
      <c r="N22" s="45">
        <f t="shared" si="7"/>
        <v>65477.38104</v>
      </c>
      <c r="O22" s="45">
        <f t="shared" si="7"/>
        <v>869.14035999999999</v>
      </c>
      <c r="P22" s="45">
        <f t="shared" si="7"/>
        <v>10756.545249999999</v>
      </c>
      <c r="Q22" s="78">
        <f t="shared" si="5"/>
        <v>12845.359200000001</v>
      </c>
      <c r="R22" s="77">
        <f t="shared" si="7"/>
        <v>1438.9689699999999</v>
      </c>
    </row>
    <row r="23" spans="1:18" s="40" customFormat="1" ht="7.5" customHeight="1" x14ac:dyDescent="0.25">
      <c r="A23" s="49"/>
    </row>
    <row r="24" spans="1:18" s="40" customFormat="1" ht="7.5" customHeight="1" x14ac:dyDescent="0.2">
      <c r="A24" s="50"/>
      <c r="B24" s="52"/>
      <c r="C24" s="52"/>
      <c r="D24" s="52"/>
      <c r="E24" s="41"/>
      <c r="F24" s="53"/>
      <c r="G24" s="53"/>
      <c r="H24" s="42"/>
      <c r="I24" s="42"/>
      <c r="J24" s="42"/>
      <c r="K24" s="54"/>
      <c r="L24" s="54"/>
      <c r="M24" s="51"/>
      <c r="N24" s="51"/>
      <c r="O24" s="51"/>
      <c r="P24" s="50"/>
    </row>
    <row r="25" spans="1:18" ht="15" x14ac:dyDescent="0.25">
      <c r="A25" s="121" t="s">
        <v>222</v>
      </c>
      <c r="B25" s="121"/>
      <c r="C25" s="121"/>
      <c r="D25" s="121"/>
      <c r="E25" s="121"/>
      <c r="F25" s="128"/>
      <c r="G25" s="128"/>
      <c r="H25" s="85"/>
      <c r="I25" s="85"/>
      <c r="J25" s="85"/>
      <c r="K25" s="128" t="s">
        <v>223</v>
      </c>
      <c r="L25" s="128"/>
      <c r="M25" s="86"/>
      <c r="N25" s="117" t="s">
        <v>230</v>
      </c>
      <c r="O25" s="86" t="s">
        <v>228</v>
      </c>
    </row>
    <row r="26" spans="1:18" ht="15" x14ac:dyDescent="0.25">
      <c r="B26" s="118"/>
      <c r="C26" s="118"/>
      <c r="D26" s="118"/>
      <c r="E26" s="85"/>
      <c r="F26" s="119" t="s">
        <v>20</v>
      </c>
      <c r="G26" s="119"/>
      <c r="H26" s="87"/>
      <c r="I26" s="87"/>
      <c r="J26" s="87"/>
      <c r="K26" s="120" t="s">
        <v>17</v>
      </c>
      <c r="L26" s="120"/>
      <c r="M26" s="86" t="s">
        <v>16</v>
      </c>
      <c r="N26" s="86"/>
      <c r="O26" s="86"/>
    </row>
  </sheetData>
  <mergeCells count="25">
    <mergeCell ref="A1:R1"/>
    <mergeCell ref="E3:E5"/>
    <mergeCell ref="F4:F5"/>
    <mergeCell ref="G4:G5"/>
    <mergeCell ref="H4:H5"/>
    <mergeCell ref="I3:K4"/>
    <mergeCell ref="L4:L5"/>
    <mergeCell ref="P3:R3"/>
    <mergeCell ref="P4:R4"/>
    <mergeCell ref="A2:A5"/>
    <mergeCell ref="B3:B5"/>
    <mergeCell ref="C3:C5"/>
    <mergeCell ref="D2:H2"/>
    <mergeCell ref="B26:D26"/>
    <mergeCell ref="F26:G26"/>
    <mergeCell ref="K26:L26"/>
    <mergeCell ref="A25:E25"/>
    <mergeCell ref="I2:R2"/>
    <mergeCell ref="B2:C2"/>
    <mergeCell ref="M4:O4"/>
    <mergeCell ref="F25:G25"/>
    <mergeCell ref="K25:L25"/>
    <mergeCell ref="L3:O3"/>
    <mergeCell ref="D3:D5"/>
    <mergeCell ref="F3:H3"/>
  </mergeCells>
  <pageMargins left="0.25" right="0.25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67" workbookViewId="0">
      <selection activeCell="I61" sqref="I61"/>
    </sheetView>
  </sheetViews>
  <sheetFormatPr defaultRowHeight="15" x14ac:dyDescent="0.25"/>
  <cols>
    <col min="4" max="4" width="20.7109375" customWidth="1"/>
    <col min="6" max="6" width="18.42578125" customWidth="1"/>
    <col min="7" max="7" width="17.85546875" customWidth="1"/>
    <col min="8" max="8" width="22.140625" customWidth="1"/>
  </cols>
  <sheetData>
    <row r="1" spans="1:14" ht="45" customHeight="1" thickBot="1" x14ac:dyDescent="0.3">
      <c r="A1" s="162" t="s">
        <v>24</v>
      </c>
      <c r="B1" s="162" t="s">
        <v>25</v>
      </c>
      <c r="C1" s="162" t="s">
        <v>26</v>
      </c>
      <c r="D1" s="165" t="s">
        <v>27</v>
      </c>
      <c r="E1" s="166"/>
      <c r="F1" s="166"/>
      <c r="G1" s="167"/>
      <c r="H1" s="165" t="s">
        <v>28</v>
      </c>
      <c r="I1" s="166"/>
      <c r="J1" s="166"/>
      <c r="K1" s="167"/>
      <c r="L1" s="165" t="s">
        <v>29</v>
      </c>
      <c r="M1" s="167"/>
      <c r="N1" s="162" t="s">
        <v>30</v>
      </c>
    </row>
    <row r="2" spans="1:14" ht="44.25" customHeight="1" thickBot="1" x14ac:dyDescent="0.3">
      <c r="A2" s="163"/>
      <c r="B2" s="163"/>
      <c r="C2" s="163"/>
      <c r="D2" s="162" t="s">
        <v>31</v>
      </c>
      <c r="E2" s="165" t="s">
        <v>32</v>
      </c>
      <c r="F2" s="166"/>
      <c r="G2" s="167"/>
      <c r="H2" s="162" t="s">
        <v>33</v>
      </c>
      <c r="I2" s="179" t="s">
        <v>34</v>
      </c>
      <c r="J2" s="180"/>
      <c r="K2" s="162" t="s">
        <v>35</v>
      </c>
      <c r="L2" s="162" t="s">
        <v>33</v>
      </c>
      <c r="M2" s="162" t="s">
        <v>36</v>
      </c>
      <c r="N2" s="163"/>
    </row>
    <row r="3" spans="1:14" ht="45.75" thickBot="1" x14ac:dyDescent="0.3">
      <c r="A3" s="164"/>
      <c r="B3" s="164"/>
      <c r="C3" s="164"/>
      <c r="D3" s="164"/>
      <c r="E3" s="15" t="s">
        <v>37</v>
      </c>
      <c r="F3" s="15" t="s">
        <v>38</v>
      </c>
      <c r="G3" s="15" t="s">
        <v>39</v>
      </c>
      <c r="H3" s="164"/>
      <c r="I3" s="181"/>
      <c r="J3" s="182"/>
      <c r="K3" s="164"/>
      <c r="L3" s="164"/>
      <c r="M3" s="164"/>
      <c r="N3" s="164"/>
    </row>
    <row r="4" spans="1:14" ht="15.75" thickBot="1" x14ac:dyDescent="0.3">
      <c r="A4" s="16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65">
        <v>9.1</v>
      </c>
      <c r="J4" s="167"/>
      <c r="K4" s="15">
        <v>11</v>
      </c>
      <c r="L4" s="15">
        <v>12</v>
      </c>
      <c r="M4" s="15">
        <v>13</v>
      </c>
      <c r="N4" s="15">
        <v>14</v>
      </c>
    </row>
    <row r="5" spans="1:14" x14ac:dyDescent="0.25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2"/>
    </row>
    <row r="6" spans="1:14" ht="15" customHeight="1" x14ac:dyDescent="0.25">
      <c r="A6" s="173" t="s">
        <v>40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5"/>
    </row>
    <row r="7" spans="1:14" ht="15.75" thickBot="1" x14ac:dyDescent="0.3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8"/>
    </row>
    <row r="8" spans="1:14" ht="120" customHeight="1" thickBot="1" x14ac:dyDescent="0.3">
      <c r="A8" s="17">
        <v>1</v>
      </c>
      <c r="B8" s="19" t="s">
        <v>41</v>
      </c>
      <c r="C8" s="20"/>
      <c r="D8" s="21">
        <v>1625934.49</v>
      </c>
      <c r="E8" s="22">
        <v>0</v>
      </c>
      <c r="F8" s="21">
        <v>1625934.49</v>
      </c>
      <c r="G8" s="22">
        <v>0</v>
      </c>
      <c r="H8" s="23" t="s">
        <v>42</v>
      </c>
      <c r="I8" s="168" t="s">
        <v>43</v>
      </c>
      <c r="J8" s="169"/>
      <c r="K8" s="20">
        <v>3</v>
      </c>
      <c r="L8" s="22"/>
      <c r="M8" s="20"/>
      <c r="N8" s="20"/>
    </row>
    <row r="9" spans="1:14" ht="120" customHeight="1" thickBot="1" x14ac:dyDescent="0.3">
      <c r="A9" s="17">
        <v>2</v>
      </c>
      <c r="B9" s="19" t="s">
        <v>44</v>
      </c>
      <c r="C9" s="20"/>
      <c r="D9" s="21">
        <v>1625934.49</v>
      </c>
      <c r="E9" s="22">
        <v>0</v>
      </c>
      <c r="F9" s="21">
        <v>1625934.49</v>
      </c>
      <c r="G9" s="22">
        <v>0</v>
      </c>
      <c r="H9" s="23" t="s">
        <v>45</v>
      </c>
      <c r="I9" s="168" t="s">
        <v>46</v>
      </c>
      <c r="J9" s="169"/>
      <c r="K9" s="20">
        <v>3</v>
      </c>
      <c r="L9" s="22"/>
      <c r="M9" s="20"/>
      <c r="N9" s="15"/>
    </row>
    <row r="10" spans="1:14" ht="120" customHeight="1" thickBot="1" x14ac:dyDescent="0.3">
      <c r="A10" s="17">
        <v>3</v>
      </c>
      <c r="B10" s="19" t="s">
        <v>47</v>
      </c>
      <c r="C10" s="20"/>
      <c r="D10" s="21">
        <v>993626.63</v>
      </c>
      <c r="E10" s="22">
        <v>0</v>
      </c>
      <c r="F10" s="21">
        <v>993626.63</v>
      </c>
      <c r="G10" s="22">
        <v>0</v>
      </c>
      <c r="H10" s="23" t="s">
        <v>48</v>
      </c>
      <c r="I10" s="168" t="s">
        <v>49</v>
      </c>
      <c r="J10" s="169"/>
      <c r="K10" s="20">
        <v>1</v>
      </c>
      <c r="L10" s="22"/>
      <c r="M10" s="20"/>
      <c r="N10" s="15"/>
    </row>
    <row r="11" spans="1:14" ht="120" customHeight="1" thickBot="1" x14ac:dyDescent="0.3">
      <c r="A11" s="17">
        <v>4</v>
      </c>
      <c r="B11" s="19" t="s">
        <v>50</v>
      </c>
      <c r="C11" s="20"/>
      <c r="D11" s="21">
        <v>1625934.49</v>
      </c>
      <c r="E11" s="22">
        <v>0</v>
      </c>
      <c r="F11" s="21">
        <v>1625934.49</v>
      </c>
      <c r="G11" s="22">
        <v>0</v>
      </c>
      <c r="H11" s="23" t="s">
        <v>51</v>
      </c>
      <c r="I11" s="168" t="s">
        <v>52</v>
      </c>
      <c r="J11" s="169"/>
      <c r="K11" s="20">
        <v>3</v>
      </c>
      <c r="L11" s="22"/>
      <c r="M11" s="20"/>
      <c r="N11" s="15"/>
    </row>
    <row r="12" spans="1:14" ht="120" customHeight="1" thickBot="1" x14ac:dyDescent="0.3">
      <c r="A12" s="16">
        <v>5</v>
      </c>
      <c r="B12" s="19" t="s">
        <v>53</v>
      </c>
      <c r="C12" s="20"/>
      <c r="D12" s="21">
        <v>2167912.66</v>
      </c>
      <c r="E12" s="22">
        <v>0</v>
      </c>
      <c r="F12" s="21">
        <v>2167912.66</v>
      </c>
      <c r="G12" s="22">
        <v>0</v>
      </c>
      <c r="H12" s="23" t="s">
        <v>54</v>
      </c>
      <c r="I12" s="168" t="s">
        <v>55</v>
      </c>
      <c r="J12" s="169"/>
      <c r="K12" s="15">
        <v>4</v>
      </c>
      <c r="L12" s="22"/>
      <c r="M12" s="15"/>
      <c r="N12" s="15"/>
    </row>
    <row r="13" spans="1:14" ht="120" customHeight="1" thickBot="1" x14ac:dyDescent="0.3">
      <c r="A13" s="16">
        <v>6</v>
      </c>
      <c r="B13" s="19" t="s">
        <v>56</v>
      </c>
      <c r="C13" s="20"/>
      <c r="D13" s="21">
        <v>993626.63</v>
      </c>
      <c r="E13" s="22">
        <v>0</v>
      </c>
      <c r="F13" s="21">
        <v>993626.63</v>
      </c>
      <c r="G13" s="22">
        <v>0</v>
      </c>
      <c r="H13" s="23" t="s">
        <v>57</v>
      </c>
      <c r="I13" s="168" t="s">
        <v>58</v>
      </c>
      <c r="J13" s="169"/>
      <c r="K13" s="15">
        <v>1</v>
      </c>
      <c r="L13" s="22"/>
      <c r="M13" s="15"/>
      <c r="N13" s="15"/>
    </row>
    <row r="14" spans="1:14" ht="120" customHeight="1" thickBot="1" x14ac:dyDescent="0.3">
      <c r="A14" s="16">
        <v>7</v>
      </c>
      <c r="B14" s="19" t="s">
        <v>59</v>
      </c>
      <c r="C14" s="20"/>
      <c r="D14" s="21">
        <v>993626.63</v>
      </c>
      <c r="E14" s="22">
        <v>0</v>
      </c>
      <c r="F14" s="21">
        <v>993626.63</v>
      </c>
      <c r="G14" s="22">
        <v>0</v>
      </c>
      <c r="H14" s="23" t="s">
        <v>60</v>
      </c>
      <c r="I14" s="168" t="s">
        <v>61</v>
      </c>
      <c r="J14" s="169"/>
      <c r="K14" s="15">
        <v>1</v>
      </c>
      <c r="L14" s="22"/>
      <c r="M14" s="15"/>
      <c r="N14" s="15"/>
    </row>
    <row r="15" spans="1:14" ht="120" customHeight="1" thickBot="1" x14ac:dyDescent="0.3">
      <c r="A15" s="16">
        <v>8</v>
      </c>
      <c r="B15" s="19" t="s">
        <v>62</v>
      </c>
      <c r="C15" s="20"/>
      <c r="D15" s="21">
        <v>993626.63</v>
      </c>
      <c r="E15" s="22">
        <v>0</v>
      </c>
      <c r="F15" s="21">
        <v>993626.63</v>
      </c>
      <c r="G15" s="22">
        <v>0</v>
      </c>
      <c r="H15" s="23" t="s">
        <v>63</v>
      </c>
      <c r="I15" s="168" t="s">
        <v>64</v>
      </c>
      <c r="J15" s="169"/>
      <c r="K15" s="15">
        <v>1</v>
      </c>
      <c r="L15" s="22"/>
      <c r="M15" s="15"/>
      <c r="N15" s="15"/>
    </row>
    <row r="16" spans="1:14" ht="120" customHeight="1" thickBot="1" x14ac:dyDescent="0.3">
      <c r="A16" s="16">
        <v>9</v>
      </c>
      <c r="B16" s="19" t="s">
        <v>65</v>
      </c>
      <c r="C16" s="20"/>
      <c r="D16" s="21">
        <v>1264615.72</v>
      </c>
      <c r="E16" s="22">
        <v>0</v>
      </c>
      <c r="F16" s="21">
        <v>1264615.72</v>
      </c>
      <c r="G16" s="22">
        <v>0</v>
      </c>
      <c r="H16" s="23" t="s">
        <v>66</v>
      </c>
      <c r="I16" s="168" t="s">
        <v>67</v>
      </c>
      <c r="J16" s="169"/>
      <c r="K16" s="15">
        <v>2</v>
      </c>
      <c r="L16" s="22"/>
      <c r="M16" s="15"/>
      <c r="N16" s="15"/>
    </row>
    <row r="17" spans="1:14" ht="30.75" thickBot="1" x14ac:dyDescent="0.3">
      <c r="A17" s="16">
        <v>10</v>
      </c>
      <c r="B17" s="19" t="s">
        <v>68</v>
      </c>
      <c r="C17" s="20"/>
      <c r="D17" s="21">
        <v>1343139</v>
      </c>
      <c r="E17" s="22">
        <v>0</v>
      </c>
      <c r="F17" s="21">
        <v>1343139</v>
      </c>
      <c r="G17" s="22">
        <v>0</v>
      </c>
      <c r="H17" s="23" t="s">
        <v>69</v>
      </c>
      <c r="I17" s="168" t="s">
        <v>70</v>
      </c>
      <c r="J17" s="169"/>
      <c r="K17" s="15">
        <v>2</v>
      </c>
      <c r="L17" s="22"/>
      <c r="M17" s="15"/>
      <c r="N17" s="15"/>
    </row>
    <row r="18" spans="1:14" ht="120" customHeight="1" thickBot="1" x14ac:dyDescent="0.3">
      <c r="A18" s="16">
        <v>12</v>
      </c>
      <c r="B18" s="19" t="s">
        <v>71</v>
      </c>
      <c r="C18" s="20"/>
      <c r="D18" s="21">
        <v>1343139</v>
      </c>
      <c r="E18" s="22">
        <v>0</v>
      </c>
      <c r="F18" s="21">
        <v>1343139</v>
      </c>
      <c r="G18" s="22">
        <v>0</v>
      </c>
      <c r="H18" s="23" t="s">
        <v>72</v>
      </c>
      <c r="I18" s="168" t="s">
        <v>73</v>
      </c>
      <c r="J18" s="169"/>
      <c r="K18" s="15">
        <v>2</v>
      </c>
      <c r="L18" s="22"/>
      <c r="M18" s="15"/>
      <c r="N18" s="15"/>
    </row>
    <row r="19" spans="1:14" ht="120" customHeight="1" thickBot="1" x14ac:dyDescent="0.3">
      <c r="A19" s="16">
        <v>14</v>
      </c>
      <c r="B19" s="19" t="s">
        <v>74</v>
      </c>
      <c r="C19" s="20"/>
      <c r="D19" s="21">
        <v>2302524</v>
      </c>
      <c r="E19" s="22">
        <v>0</v>
      </c>
      <c r="F19" s="21">
        <v>2302524</v>
      </c>
      <c r="G19" s="22">
        <v>0</v>
      </c>
      <c r="H19" s="23" t="s">
        <v>75</v>
      </c>
      <c r="I19" s="168" t="s">
        <v>76</v>
      </c>
      <c r="J19" s="169"/>
      <c r="K19" s="15">
        <v>4</v>
      </c>
      <c r="L19" s="22"/>
      <c r="M19" s="15"/>
      <c r="N19" s="15"/>
    </row>
    <row r="20" spans="1:14" ht="120" customHeight="1" thickBot="1" x14ac:dyDescent="0.3">
      <c r="A20" s="16">
        <v>15</v>
      </c>
      <c r="B20" s="19" t="s">
        <v>77</v>
      </c>
      <c r="C20" s="20"/>
      <c r="D20" s="21">
        <v>2302524</v>
      </c>
      <c r="E20" s="22">
        <v>0</v>
      </c>
      <c r="F20" s="21">
        <v>2302524</v>
      </c>
      <c r="G20" s="22">
        <v>0</v>
      </c>
      <c r="H20" s="23" t="s">
        <v>78</v>
      </c>
      <c r="I20" s="168" t="s">
        <v>79</v>
      </c>
      <c r="J20" s="169"/>
      <c r="K20" s="15">
        <v>4</v>
      </c>
      <c r="L20" s="22"/>
      <c r="M20" s="15"/>
      <c r="N20" s="15"/>
    </row>
    <row r="21" spans="1:14" ht="120" customHeight="1" thickBot="1" x14ac:dyDescent="0.3">
      <c r="A21" s="16">
        <v>16</v>
      </c>
      <c r="B21" s="19" t="s">
        <v>80</v>
      </c>
      <c r="C21" s="20"/>
      <c r="D21" s="21">
        <v>2302524</v>
      </c>
      <c r="E21" s="22">
        <v>0</v>
      </c>
      <c r="F21" s="21">
        <v>2302524</v>
      </c>
      <c r="G21" s="22">
        <v>0</v>
      </c>
      <c r="H21" s="23" t="s">
        <v>81</v>
      </c>
      <c r="I21" s="168" t="s">
        <v>82</v>
      </c>
      <c r="J21" s="169"/>
      <c r="K21" s="15">
        <v>4</v>
      </c>
      <c r="L21" s="22"/>
      <c r="M21" s="15"/>
      <c r="N21" s="15"/>
    </row>
    <row r="22" spans="1:14" ht="135" customHeight="1" thickBot="1" x14ac:dyDescent="0.3">
      <c r="A22" s="16">
        <v>17</v>
      </c>
      <c r="B22" s="19" t="s">
        <v>83</v>
      </c>
      <c r="C22" s="20"/>
      <c r="D22" s="21">
        <v>1726893</v>
      </c>
      <c r="E22" s="22">
        <v>0</v>
      </c>
      <c r="F22" s="21">
        <v>1726893</v>
      </c>
      <c r="G22" s="22">
        <v>0</v>
      </c>
      <c r="H22" s="23" t="s">
        <v>84</v>
      </c>
      <c r="I22" s="168" t="s">
        <v>85</v>
      </c>
      <c r="J22" s="169"/>
      <c r="K22" s="15">
        <v>3</v>
      </c>
      <c r="L22" s="22"/>
      <c r="M22" s="15"/>
      <c r="N22" s="15"/>
    </row>
    <row r="23" spans="1:14" ht="135" customHeight="1" thickBot="1" x14ac:dyDescent="0.3">
      <c r="A23" s="16">
        <v>18</v>
      </c>
      <c r="B23" s="19" t="s">
        <v>86</v>
      </c>
      <c r="C23" s="20"/>
      <c r="D23" s="21">
        <v>1726893</v>
      </c>
      <c r="E23" s="22">
        <v>0</v>
      </c>
      <c r="F23" s="21">
        <v>1726893</v>
      </c>
      <c r="G23" s="22">
        <v>0</v>
      </c>
      <c r="H23" s="23" t="s">
        <v>87</v>
      </c>
      <c r="I23" s="168" t="s">
        <v>88</v>
      </c>
      <c r="J23" s="169"/>
      <c r="K23" s="15">
        <v>3</v>
      </c>
      <c r="L23" s="22"/>
      <c r="M23" s="15"/>
      <c r="N23" s="15"/>
    </row>
    <row r="24" spans="1:14" ht="120" customHeight="1" thickBot="1" x14ac:dyDescent="0.3">
      <c r="A24" s="16">
        <v>19</v>
      </c>
      <c r="B24" s="19" t="s">
        <v>89</v>
      </c>
      <c r="C24" s="20"/>
      <c r="D24" s="21">
        <v>1055323.5</v>
      </c>
      <c r="E24" s="22">
        <v>0</v>
      </c>
      <c r="F24" s="21">
        <v>1055323.5</v>
      </c>
      <c r="G24" s="22">
        <v>0</v>
      </c>
      <c r="H24" s="23" t="s">
        <v>90</v>
      </c>
      <c r="I24" s="168" t="s">
        <v>91</v>
      </c>
      <c r="J24" s="169"/>
      <c r="K24" s="15">
        <v>1</v>
      </c>
      <c r="L24" s="22"/>
      <c r="M24" s="15"/>
      <c r="N24" s="15"/>
    </row>
    <row r="25" spans="1:14" ht="102" customHeight="1" thickBot="1" x14ac:dyDescent="0.3">
      <c r="A25" s="16">
        <v>20</v>
      </c>
      <c r="B25" s="19" t="s">
        <v>92</v>
      </c>
      <c r="C25" s="20"/>
      <c r="D25" s="21">
        <v>3453786</v>
      </c>
      <c r="E25" s="21">
        <v>1692355.14</v>
      </c>
      <c r="F25" s="21">
        <v>1761430.86</v>
      </c>
      <c r="G25" s="22">
        <v>0</v>
      </c>
      <c r="H25" s="23" t="s">
        <v>93</v>
      </c>
      <c r="I25" s="183" t="s">
        <v>94</v>
      </c>
      <c r="J25" s="184"/>
      <c r="K25" s="15">
        <v>6</v>
      </c>
      <c r="L25" s="22"/>
      <c r="M25" s="15"/>
      <c r="N25" s="15"/>
    </row>
    <row r="26" spans="1:14" ht="135" customHeight="1" thickBot="1" x14ac:dyDescent="0.3">
      <c r="A26" s="16">
        <v>21</v>
      </c>
      <c r="B26" s="19" t="s">
        <v>95</v>
      </c>
      <c r="C26" s="20"/>
      <c r="D26" s="21">
        <v>1343139</v>
      </c>
      <c r="E26" s="22">
        <v>0</v>
      </c>
      <c r="F26" s="21">
        <v>1343139</v>
      </c>
      <c r="G26" s="22">
        <v>0</v>
      </c>
      <c r="H26" s="23" t="s">
        <v>96</v>
      </c>
      <c r="I26" s="168" t="s">
        <v>97</v>
      </c>
      <c r="J26" s="169"/>
      <c r="K26" s="15">
        <v>2</v>
      </c>
      <c r="L26" s="22"/>
      <c r="M26" s="15"/>
      <c r="N26" s="15"/>
    </row>
    <row r="27" spans="1:14" ht="120" customHeight="1" thickBot="1" x14ac:dyDescent="0.3">
      <c r="A27" s="16">
        <v>22</v>
      </c>
      <c r="B27" s="19" t="s">
        <v>98</v>
      </c>
      <c r="C27" s="20"/>
      <c r="D27" s="21">
        <v>1726893</v>
      </c>
      <c r="E27" s="22">
        <v>0</v>
      </c>
      <c r="F27" s="21">
        <v>1726893</v>
      </c>
      <c r="G27" s="22">
        <v>0</v>
      </c>
      <c r="H27" s="23" t="s">
        <v>99</v>
      </c>
      <c r="I27" s="168" t="s">
        <v>100</v>
      </c>
      <c r="J27" s="169"/>
      <c r="K27" s="15">
        <v>3</v>
      </c>
      <c r="L27" s="22"/>
      <c r="M27" s="15"/>
      <c r="N27" s="15"/>
    </row>
    <row r="28" spans="1:14" ht="90" customHeight="1" thickBot="1" x14ac:dyDescent="0.3">
      <c r="A28" s="16">
        <v>23</v>
      </c>
      <c r="B28" s="19" t="s">
        <v>101</v>
      </c>
      <c r="C28" s="20"/>
      <c r="D28" s="21">
        <v>1726893</v>
      </c>
      <c r="E28" s="22">
        <v>0</v>
      </c>
      <c r="F28" s="21">
        <v>1726893</v>
      </c>
      <c r="G28" s="22">
        <v>0</v>
      </c>
      <c r="H28" s="23" t="s">
        <v>102</v>
      </c>
      <c r="I28" s="168" t="s">
        <v>103</v>
      </c>
      <c r="J28" s="169"/>
      <c r="K28" s="15">
        <v>3</v>
      </c>
      <c r="L28" s="22"/>
      <c r="M28" s="15"/>
      <c r="N28" s="15"/>
    </row>
    <row r="29" spans="1:14" ht="105" customHeight="1" thickBot="1" x14ac:dyDescent="0.3">
      <c r="A29" s="16">
        <v>24</v>
      </c>
      <c r="B29" s="19" t="s">
        <v>104</v>
      </c>
      <c r="C29" s="20"/>
      <c r="D29" s="21">
        <v>1726893</v>
      </c>
      <c r="E29" s="22">
        <v>0</v>
      </c>
      <c r="F29" s="21">
        <v>1726893</v>
      </c>
      <c r="G29" s="22">
        <v>0</v>
      </c>
      <c r="H29" s="23" t="s">
        <v>105</v>
      </c>
      <c r="I29" s="168" t="s">
        <v>106</v>
      </c>
      <c r="J29" s="169"/>
      <c r="K29" s="15">
        <v>3</v>
      </c>
      <c r="L29" s="22"/>
      <c r="M29" s="15"/>
      <c r="N29" s="15"/>
    </row>
    <row r="30" spans="1:14" ht="135" customHeight="1" thickBot="1" x14ac:dyDescent="0.3">
      <c r="A30" s="16">
        <v>25</v>
      </c>
      <c r="B30" s="19" t="s">
        <v>107</v>
      </c>
      <c r="C30" s="20"/>
      <c r="D30" s="21">
        <v>1055323.5</v>
      </c>
      <c r="E30" s="22">
        <v>0</v>
      </c>
      <c r="F30" s="21">
        <v>1055323.5</v>
      </c>
      <c r="G30" s="22">
        <v>0</v>
      </c>
      <c r="H30" s="23" t="s">
        <v>108</v>
      </c>
      <c r="I30" s="168" t="s">
        <v>109</v>
      </c>
      <c r="J30" s="169"/>
      <c r="K30" s="15">
        <v>1</v>
      </c>
      <c r="L30" s="22"/>
      <c r="M30" s="15"/>
      <c r="N30" s="15"/>
    </row>
    <row r="31" spans="1:14" ht="135" customHeight="1" thickBot="1" x14ac:dyDescent="0.3">
      <c r="A31" s="17">
        <v>1</v>
      </c>
      <c r="B31" s="19" t="s">
        <v>110</v>
      </c>
      <c r="C31" s="20"/>
      <c r="D31" s="22" t="s">
        <v>202</v>
      </c>
      <c r="E31" s="22">
        <v>0</v>
      </c>
      <c r="F31" s="22" t="s">
        <v>202</v>
      </c>
      <c r="G31" s="22">
        <v>0</v>
      </c>
      <c r="H31" s="23" t="s">
        <v>111</v>
      </c>
      <c r="I31" s="168" t="s">
        <v>112</v>
      </c>
      <c r="J31" s="169"/>
      <c r="K31" s="20">
        <v>4</v>
      </c>
      <c r="L31" s="22"/>
      <c r="M31" s="20"/>
      <c r="N31" s="20"/>
    </row>
    <row r="32" spans="1:14" ht="15.75" thickBot="1" x14ac:dyDescent="0.3">
      <c r="A32" s="16"/>
      <c r="B32" s="19"/>
      <c r="C32" s="20"/>
      <c r="D32" s="22"/>
      <c r="E32" s="22"/>
      <c r="F32" s="22"/>
      <c r="G32" s="22"/>
      <c r="H32" s="23"/>
      <c r="I32" s="168"/>
      <c r="J32" s="169"/>
      <c r="K32" s="15"/>
      <c r="L32" s="22"/>
      <c r="M32" s="15"/>
      <c r="N32" s="15"/>
    </row>
    <row r="33" spans="1:14" x14ac:dyDescent="0.25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2"/>
    </row>
    <row r="34" spans="1:14" ht="15" customHeight="1" x14ac:dyDescent="0.25">
      <c r="A34" s="173" t="s">
        <v>113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5"/>
    </row>
    <row r="35" spans="1:14" ht="15.75" thickBot="1" x14ac:dyDescent="0.3">
      <c r="A35" s="176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8"/>
    </row>
    <row r="36" spans="1:14" ht="285.75" thickBot="1" x14ac:dyDescent="0.3">
      <c r="A36" s="24" t="s">
        <v>114</v>
      </c>
      <c r="B36" s="19" t="s">
        <v>115</v>
      </c>
      <c r="C36" s="20"/>
      <c r="D36" s="21">
        <v>4258399.8600000003</v>
      </c>
      <c r="E36" s="22">
        <v>0</v>
      </c>
      <c r="F36" s="21">
        <v>4258399.8600000003</v>
      </c>
      <c r="G36" s="22">
        <v>0</v>
      </c>
      <c r="H36" s="185" t="s">
        <v>116</v>
      </c>
      <c r="I36" s="186"/>
      <c r="J36" s="18" t="s">
        <v>117</v>
      </c>
      <c r="K36" s="20">
        <v>3</v>
      </c>
      <c r="L36" s="22"/>
      <c r="M36" s="20"/>
      <c r="N36" s="15"/>
    </row>
    <row r="37" spans="1:14" ht="330.75" thickBot="1" x14ac:dyDescent="0.3">
      <c r="A37" s="24" t="s">
        <v>118</v>
      </c>
      <c r="B37" s="19" t="s">
        <v>119</v>
      </c>
      <c r="C37" s="20"/>
      <c r="D37" s="21">
        <v>3097018.08</v>
      </c>
      <c r="E37" s="21">
        <v>1517538.86</v>
      </c>
      <c r="F37" s="21">
        <v>1579479.22</v>
      </c>
      <c r="G37" s="22">
        <v>0</v>
      </c>
      <c r="H37" s="185" t="s">
        <v>120</v>
      </c>
      <c r="I37" s="186"/>
      <c r="J37" s="18" t="s">
        <v>121</v>
      </c>
      <c r="K37" s="20">
        <v>2</v>
      </c>
      <c r="L37" s="22"/>
      <c r="M37" s="20"/>
      <c r="N37" s="15"/>
    </row>
    <row r="38" spans="1:14" ht="285.75" thickBot="1" x14ac:dyDescent="0.3">
      <c r="A38" s="24" t="s">
        <v>122</v>
      </c>
      <c r="B38" s="19" t="s">
        <v>123</v>
      </c>
      <c r="C38" s="20"/>
      <c r="D38" s="21">
        <v>1277519.96</v>
      </c>
      <c r="E38" s="22">
        <v>0</v>
      </c>
      <c r="F38" s="21">
        <v>1277519.96</v>
      </c>
      <c r="G38" s="22">
        <v>0</v>
      </c>
      <c r="H38" s="185" t="s">
        <v>124</v>
      </c>
      <c r="I38" s="186"/>
      <c r="J38" s="18" t="s">
        <v>125</v>
      </c>
      <c r="K38" s="20">
        <v>1</v>
      </c>
      <c r="L38" s="22"/>
      <c r="M38" s="20"/>
      <c r="N38" s="15"/>
    </row>
    <row r="39" spans="1:14" ht="240.75" thickBot="1" x14ac:dyDescent="0.3">
      <c r="A39" s="24" t="s">
        <v>126</v>
      </c>
      <c r="B39" s="19" t="s">
        <v>127</v>
      </c>
      <c r="C39" s="20"/>
      <c r="D39" s="21">
        <v>1726893</v>
      </c>
      <c r="E39" s="22">
        <v>0</v>
      </c>
      <c r="F39" s="21">
        <v>1726893</v>
      </c>
      <c r="G39" s="22">
        <v>0</v>
      </c>
      <c r="H39" s="185" t="s">
        <v>128</v>
      </c>
      <c r="I39" s="186"/>
      <c r="J39" s="18" t="s">
        <v>129</v>
      </c>
      <c r="K39" s="20">
        <v>2</v>
      </c>
      <c r="L39" s="22"/>
      <c r="M39" s="20"/>
      <c r="N39" s="15"/>
    </row>
    <row r="40" spans="1:14" ht="270.75" thickBot="1" x14ac:dyDescent="0.3">
      <c r="A40" s="24" t="s">
        <v>130</v>
      </c>
      <c r="B40" s="19" t="s">
        <v>131</v>
      </c>
      <c r="C40" s="20"/>
      <c r="D40" s="21">
        <v>2220291</v>
      </c>
      <c r="E40" s="22">
        <v>0</v>
      </c>
      <c r="F40" s="21">
        <v>2220291</v>
      </c>
      <c r="G40" s="22">
        <v>0</v>
      </c>
      <c r="H40" s="185" t="s">
        <v>132</v>
      </c>
      <c r="I40" s="186"/>
      <c r="J40" s="18" t="s">
        <v>133</v>
      </c>
      <c r="K40" s="20">
        <v>3</v>
      </c>
      <c r="L40" s="22"/>
      <c r="M40" s="20"/>
      <c r="N40" s="15"/>
    </row>
    <row r="41" spans="1:14" ht="195.75" thickBot="1" x14ac:dyDescent="0.3">
      <c r="A41" s="24" t="s">
        <v>134</v>
      </c>
      <c r="B41" s="19" t="s">
        <v>135</v>
      </c>
      <c r="C41" s="20"/>
      <c r="D41" s="21">
        <v>3700485</v>
      </c>
      <c r="E41" s="22">
        <v>0</v>
      </c>
      <c r="F41" s="21">
        <v>3700485</v>
      </c>
      <c r="G41" s="22">
        <v>0</v>
      </c>
      <c r="H41" s="185" t="s">
        <v>136</v>
      </c>
      <c r="I41" s="186"/>
      <c r="J41" s="20" t="s">
        <v>137</v>
      </c>
      <c r="K41" s="20">
        <v>5</v>
      </c>
      <c r="L41" s="22"/>
      <c r="M41" s="20"/>
      <c r="N41" s="15"/>
    </row>
    <row r="42" spans="1:14" ht="285.75" thickBot="1" x14ac:dyDescent="0.3">
      <c r="A42" s="24" t="s">
        <v>138</v>
      </c>
      <c r="B42" s="19" t="s">
        <v>139</v>
      </c>
      <c r="C42" s="20"/>
      <c r="D42" s="21">
        <v>3700485</v>
      </c>
      <c r="E42" s="22">
        <v>0</v>
      </c>
      <c r="F42" s="21">
        <v>3700485</v>
      </c>
      <c r="G42" s="22">
        <v>0</v>
      </c>
      <c r="H42" s="185" t="s">
        <v>140</v>
      </c>
      <c r="I42" s="186"/>
      <c r="J42" s="18" t="s">
        <v>141</v>
      </c>
      <c r="K42" s="20">
        <v>5</v>
      </c>
      <c r="L42" s="22"/>
      <c r="M42" s="20"/>
      <c r="N42" s="15"/>
    </row>
    <row r="43" spans="1:14" ht="285.75" thickBot="1" x14ac:dyDescent="0.3">
      <c r="A43" s="24" t="s">
        <v>142</v>
      </c>
      <c r="B43" s="19" t="s">
        <v>143</v>
      </c>
      <c r="C43" s="20"/>
      <c r="D43" s="21">
        <v>1356844.5</v>
      </c>
      <c r="E43" s="22">
        <v>0</v>
      </c>
      <c r="F43" s="21">
        <v>1356844.5</v>
      </c>
      <c r="G43" s="22">
        <v>0</v>
      </c>
      <c r="H43" s="185" t="s">
        <v>144</v>
      </c>
      <c r="I43" s="186"/>
      <c r="J43" s="18" t="s">
        <v>145</v>
      </c>
      <c r="K43" s="20">
        <v>1</v>
      </c>
      <c r="L43" s="22"/>
      <c r="M43" s="20"/>
      <c r="N43" s="15"/>
    </row>
    <row r="44" spans="1:14" ht="285.75" thickBot="1" x14ac:dyDescent="0.3">
      <c r="A44" s="24" t="s">
        <v>146</v>
      </c>
      <c r="B44" s="19" t="s">
        <v>147</v>
      </c>
      <c r="C44" s="20"/>
      <c r="D44" s="21">
        <v>1726893</v>
      </c>
      <c r="E44" s="22">
        <v>0</v>
      </c>
      <c r="F44" s="21">
        <v>1726893</v>
      </c>
      <c r="G44" s="22">
        <v>0</v>
      </c>
      <c r="H44" s="185" t="s">
        <v>148</v>
      </c>
      <c r="I44" s="186"/>
      <c r="J44" s="18" t="s">
        <v>149</v>
      </c>
      <c r="K44" s="20">
        <v>2</v>
      </c>
      <c r="L44" s="22"/>
      <c r="M44" s="20"/>
      <c r="N44" s="15"/>
    </row>
    <row r="45" spans="1:14" ht="285.75" thickBot="1" x14ac:dyDescent="0.3">
      <c r="A45" s="24" t="s">
        <v>150</v>
      </c>
      <c r="B45" s="19" t="s">
        <v>151</v>
      </c>
      <c r="C45" s="20"/>
      <c r="D45" s="21">
        <v>2220291</v>
      </c>
      <c r="E45" s="22">
        <v>0</v>
      </c>
      <c r="F45" s="21">
        <v>2220291</v>
      </c>
      <c r="G45" s="22">
        <v>0</v>
      </c>
      <c r="H45" s="185" t="s">
        <v>152</v>
      </c>
      <c r="I45" s="186"/>
      <c r="J45" s="18" t="s">
        <v>153</v>
      </c>
      <c r="K45" s="20">
        <v>3</v>
      </c>
      <c r="L45" s="22"/>
      <c r="M45" s="20"/>
      <c r="N45" s="20"/>
    </row>
    <row r="46" spans="1:14" ht="285.75" thickBot="1" x14ac:dyDescent="0.3">
      <c r="A46" s="24" t="s">
        <v>154</v>
      </c>
      <c r="B46" s="19" t="s">
        <v>155</v>
      </c>
      <c r="C46" s="20"/>
      <c r="D46" s="21">
        <v>1726893</v>
      </c>
      <c r="E46" s="22">
        <v>0</v>
      </c>
      <c r="F46" s="21">
        <v>1726893</v>
      </c>
      <c r="G46" s="22">
        <v>0</v>
      </c>
      <c r="H46" s="185" t="s">
        <v>156</v>
      </c>
      <c r="I46" s="186"/>
      <c r="J46" s="18" t="s">
        <v>157</v>
      </c>
      <c r="K46" s="20">
        <v>2</v>
      </c>
      <c r="L46" s="22"/>
      <c r="M46" s="20"/>
      <c r="N46" s="20"/>
    </row>
    <row r="47" spans="1:14" ht="240.75" thickBot="1" x14ac:dyDescent="0.3">
      <c r="A47" s="24" t="s">
        <v>158</v>
      </c>
      <c r="B47" s="19" t="s">
        <v>159</v>
      </c>
      <c r="C47" s="20"/>
      <c r="D47" s="21">
        <v>2220291</v>
      </c>
      <c r="E47" s="22">
        <v>0</v>
      </c>
      <c r="F47" s="21">
        <v>2220291</v>
      </c>
      <c r="G47" s="22">
        <v>0</v>
      </c>
      <c r="H47" s="185" t="s">
        <v>160</v>
      </c>
      <c r="I47" s="186"/>
      <c r="J47" s="18" t="s">
        <v>161</v>
      </c>
      <c r="K47" s="20">
        <v>3</v>
      </c>
      <c r="L47" s="22"/>
      <c r="M47" s="20"/>
      <c r="N47" s="20"/>
    </row>
    <row r="48" spans="1:14" ht="225.75" thickBot="1" x14ac:dyDescent="0.3">
      <c r="A48" s="24" t="s">
        <v>162</v>
      </c>
      <c r="B48" s="19" t="s">
        <v>163</v>
      </c>
      <c r="C48" s="20"/>
      <c r="D48" s="21">
        <v>2220291</v>
      </c>
      <c r="E48" s="22">
        <v>0</v>
      </c>
      <c r="F48" s="21">
        <v>2220291</v>
      </c>
      <c r="G48" s="22">
        <v>0</v>
      </c>
      <c r="H48" s="185" t="s">
        <v>164</v>
      </c>
      <c r="I48" s="186"/>
      <c r="J48" s="18" t="s">
        <v>165</v>
      </c>
      <c r="K48" s="20">
        <v>3</v>
      </c>
      <c r="L48" s="22"/>
      <c r="M48" s="20"/>
      <c r="N48" s="20"/>
    </row>
    <row r="49" spans="1:17" ht="255.75" thickBot="1" x14ac:dyDescent="0.3">
      <c r="A49" s="24" t="s">
        <v>166</v>
      </c>
      <c r="B49" s="19" t="s">
        <v>167</v>
      </c>
      <c r="C49" s="20"/>
      <c r="D49" s="21">
        <v>2960388</v>
      </c>
      <c r="E49" s="22">
        <v>0</v>
      </c>
      <c r="F49" s="21">
        <v>2960388</v>
      </c>
      <c r="G49" s="22">
        <v>0</v>
      </c>
      <c r="H49" s="185" t="s">
        <v>168</v>
      </c>
      <c r="I49" s="186"/>
      <c r="J49" s="18" t="s">
        <v>169</v>
      </c>
      <c r="K49" s="20">
        <v>4</v>
      </c>
      <c r="L49" s="22"/>
      <c r="M49" s="20"/>
      <c r="N49" s="20"/>
    </row>
    <row r="50" spans="1:17" ht="270.75" thickBot="1" x14ac:dyDescent="0.3">
      <c r="A50" s="24" t="s">
        <v>170</v>
      </c>
      <c r="B50" s="19" t="s">
        <v>171</v>
      </c>
      <c r="C50" s="20"/>
      <c r="D50" s="21">
        <v>3700485</v>
      </c>
      <c r="E50" s="22">
        <v>0</v>
      </c>
      <c r="F50" s="21">
        <v>3700485</v>
      </c>
      <c r="G50" s="22">
        <v>0</v>
      </c>
      <c r="H50" s="185" t="s">
        <v>172</v>
      </c>
      <c r="I50" s="186"/>
      <c r="J50" s="18" t="s">
        <v>173</v>
      </c>
      <c r="K50" s="20">
        <v>5</v>
      </c>
      <c r="L50" s="22"/>
      <c r="M50" s="20"/>
      <c r="N50" s="20"/>
    </row>
    <row r="51" spans="1:17" ht="285.75" thickBot="1" x14ac:dyDescent="0.3">
      <c r="A51" s="24" t="s">
        <v>174</v>
      </c>
      <c r="B51" s="19" t="s">
        <v>175</v>
      </c>
      <c r="C51" s="20"/>
      <c r="D51" s="21">
        <v>2220291</v>
      </c>
      <c r="E51" s="22">
        <v>0</v>
      </c>
      <c r="F51" s="21">
        <v>2220291</v>
      </c>
      <c r="G51" s="22">
        <v>0</v>
      </c>
      <c r="H51" s="185" t="s">
        <v>176</v>
      </c>
      <c r="I51" s="186"/>
      <c r="J51" s="18" t="s">
        <v>177</v>
      </c>
      <c r="K51" s="20">
        <v>3</v>
      </c>
      <c r="L51" s="22"/>
      <c r="M51" s="20"/>
      <c r="N51" s="20"/>
    </row>
    <row r="52" spans="1:17" ht="300.75" thickBot="1" x14ac:dyDescent="0.3">
      <c r="A52" s="24" t="s">
        <v>178</v>
      </c>
      <c r="B52" s="19" t="s">
        <v>179</v>
      </c>
      <c r="C52" s="20"/>
      <c r="D52" s="21">
        <v>2960388</v>
      </c>
      <c r="E52" s="22">
        <v>0</v>
      </c>
      <c r="F52" s="21">
        <v>2960388</v>
      </c>
      <c r="G52" s="22">
        <v>0</v>
      </c>
      <c r="H52" s="185" t="s">
        <v>180</v>
      </c>
      <c r="I52" s="186"/>
      <c r="J52" s="18" t="s">
        <v>181</v>
      </c>
      <c r="K52" s="20">
        <v>4</v>
      </c>
      <c r="L52" s="22"/>
      <c r="M52" s="20"/>
      <c r="N52" s="20"/>
    </row>
    <row r="53" spans="1:17" ht="240.75" thickBot="1" x14ac:dyDescent="0.3">
      <c r="A53" s="24" t="s">
        <v>182</v>
      </c>
      <c r="B53" s="19" t="s">
        <v>183</v>
      </c>
      <c r="C53" s="20"/>
      <c r="D53" s="21">
        <v>2220291</v>
      </c>
      <c r="E53" s="22">
        <v>0</v>
      </c>
      <c r="F53" s="21">
        <v>2220291</v>
      </c>
      <c r="G53" s="22">
        <v>0</v>
      </c>
      <c r="H53" s="185" t="s">
        <v>184</v>
      </c>
      <c r="I53" s="186"/>
      <c r="J53" s="18" t="s">
        <v>185</v>
      </c>
      <c r="K53" s="20">
        <v>3</v>
      </c>
      <c r="L53" s="22"/>
      <c r="M53" s="20"/>
      <c r="N53" s="20"/>
    </row>
    <row r="54" spans="1:17" ht="330.75" thickBot="1" x14ac:dyDescent="0.3">
      <c r="A54" s="24" t="s">
        <v>186</v>
      </c>
      <c r="B54" s="19" t="s">
        <v>187</v>
      </c>
      <c r="C54" s="20"/>
      <c r="D54" s="21">
        <v>1625934.49</v>
      </c>
      <c r="E54" s="22">
        <v>0</v>
      </c>
      <c r="F54" s="21">
        <v>1625934.49</v>
      </c>
      <c r="G54" s="22">
        <v>0</v>
      </c>
      <c r="H54" s="185" t="s">
        <v>188</v>
      </c>
      <c r="I54" s="186"/>
      <c r="J54" s="18" t="s">
        <v>189</v>
      </c>
      <c r="K54" s="20">
        <v>2</v>
      </c>
      <c r="L54" s="22"/>
      <c r="M54" s="20"/>
      <c r="N54" s="20"/>
    </row>
    <row r="55" spans="1:17" ht="285.75" thickBot="1" x14ac:dyDescent="0.3">
      <c r="A55" s="24" t="s">
        <v>190</v>
      </c>
      <c r="B55" s="19" t="s">
        <v>191</v>
      </c>
      <c r="C55" s="20"/>
      <c r="D55" s="21">
        <v>2787316.27</v>
      </c>
      <c r="E55" s="22">
        <v>0</v>
      </c>
      <c r="F55" s="21">
        <v>2787316.27</v>
      </c>
      <c r="G55" s="22">
        <v>0</v>
      </c>
      <c r="H55" s="185" t="s">
        <v>192</v>
      </c>
      <c r="I55" s="186"/>
      <c r="J55" s="18" t="s">
        <v>193</v>
      </c>
      <c r="K55" s="20">
        <v>4</v>
      </c>
      <c r="L55" s="22"/>
      <c r="M55" s="20"/>
      <c r="N55" s="20"/>
    </row>
    <row r="56" spans="1:17" ht="285.75" thickBot="1" x14ac:dyDescent="0.3">
      <c r="A56" s="24" t="s">
        <v>194</v>
      </c>
      <c r="B56" s="19" t="s">
        <v>195</v>
      </c>
      <c r="C56" s="20"/>
      <c r="D56" s="21">
        <v>2090487.2</v>
      </c>
      <c r="E56" s="22">
        <v>0</v>
      </c>
      <c r="F56" s="21">
        <v>2090487.2</v>
      </c>
      <c r="G56" s="22">
        <v>0</v>
      </c>
      <c r="H56" s="185" t="s">
        <v>196</v>
      </c>
      <c r="I56" s="186"/>
      <c r="J56" s="18" t="s">
        <v>197</v>
      </c>
      <c r="K56" s="20">
        <v>3</v>
      </c>
      <c r="L56" s="22"/>
      <c r="M56" s="20"/>
      <c r="N56" s="20"/>
      <c r="Q56" s="25">
        <v>1973592</v>
      </c>
    </row>
    <row r="57" spans="1:17" ht="240.75" thickBot="1" x14ac:dyDescent="0.3">
      <c r="A57" s="24" t="s">
        <v>198</v>
      </c>
      <c r="B57" s="19" t="s">
        <v>199</v>
      </c>
      <c r="C57" s="20"/>
      <c r="D57" s="21">
        <v>2090487.2</v>
      </c>
      <c r="E57" s="22">
        <v>0</v>
      </c>
      <c r="F57" s="21">
        <v>2090487.2</v>
      </c>
      <c r="G57" s="22">
        <v>0</v>
      </c>
      <c r="H57" s="185" t="s">
        <v>200</v>
      </c>
      <c r="I57" s="186"/>
      <c r="J57" s="18" t="s">
        <v>201</v>
      </c>
      <c r="K57" s="20">
        <v>3</v>
      </c>
      <c r="L57" s="22"/>
      <c r="M57" s="20"/>
      <c r="N57" s="20"/>
      <c r="Q57" s="26">
        <v>1973592</v>
      </c>
    </row>
    <row r="58" spans="1:17" ht="15.75" thickBot="1" x14ac:dyDescent="0.3">
      <c r="Q58" s="26">
        <v>1973592</v>
      </c>
    </row>
    <row r="59" spans="1:17" ht="15.75" thickBot="1" x14ac:dyDescent="0.3">
      <c r="Q59" s="26">
        <v>1480194</v>
      </c>
    </row>
  </sheetData>
  <mergeCells count="68">
    <mergeCell ref="H57:I57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45:I45"/>
    <mergeCell ref="A34:N34"/>
    <mergeCell ref="A35:N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A33:N33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K2:K3"/>
    <mergeCell ref="L2:L3"/>
    <mergeCell ref="M2:M3"/>
    <mergeCell ref="L1:M1"/>
    <mergeCell ref="I21:J21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B1:B3"/>
    <mergeCell ref="C1:C3"/>
    <mergeCell ref="D1:G1"/>
    <mergeCell ref="H1:K1"/>
    <mergeCell ref="I9:J9"/>
    <mergeCell ref="I4:J4"/>
    <mergeCell ref="A5:N5"/>
    <mergeCell ref="A6:N6"/>
    <mergeCell ref="A7:N7"/>
    <mergeCell ref="I8:J8"/>
    <mergeCell ref="A1:A3"/>
    <mergeCell ref="N1:N3"/>
    <mergeCell ref="D2:D3"/>
    <mergeCell ref="E2:G2"/>
    <mergeCell ref="H2:H3"/>
    <mergeCell ref="I2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7" sqref="G7"/>
    </sheetView>
  </sheetViews>
  <sheetFormatPr defaultRowHeight="15" x14ac:dyDescent="0.25"/>
  <cols>
    <col min="1" max="1" width="18.28515625" customWidth="1"/>
    <col min="2" max="2" width="18" customWidth="1"/>
    <col min="3" max="3" width="18.42578125" customWidth="1"/>
    <col min="5" max="5" width="27.42578125" customWidth="1"/>
    <col min="6" max="6" width="21.28515625" customWidth="1"/>
  </cols>
  <sheetData>
    <row r="1" spans="1:7" ht="24" thickBot="1" x14ac:dyDescent="0.4">
      <c r="A1" s="187" t="s">
        <v>203</v>
      </c>
      <c r="B1" s="187"/>
      <c r="C1" s="187"/>
      <c r="D1" s="187"/>
      <c r="E1" s="187"/>
      <c r="F1" s="187"/>
      <c r="G1" s="187"/>
    </row>
    <row r="2" spans="1:7" x14ac:dyDescent="0.25">
      <c r="A2" s="27"/>
      <c r="B2" s="28" t="s">
        <v>205</v>
      </c>
      <c r="C2" s="28" t="s">
        <v>206</v>
      </c>
      <c r="D2" s="28" t="s">
        <v>207</v>
      </c>
      <c r="E2" s="28" t="s">
        <v>208</v>
      </c>
      <c r="F2" s="28" t="s">
        <v>209</v>
      </c>
      <c r="G2" s="29" t="s">
        <v>210</v>
      </c>
    </row>
    <row r="3" spans="1:7" ht="45" x14ac:dyDescent="0.25">
      <c r="A3" s="30" t="s">
        <v>204</v>
      </c>
      <c r="B3" s="31">
        <v>2900000</v>
      </c>
      <c r="C3" s="36" t="s">
        <v>211</v>
      </c>
      <c r="D3" s="31">
        <v>73.099999999999994</v>
      </c>
      <c r="E3" s="31">
        <v>1480194</v>
      </c>
      <c r="F3">
        <v>0</v>
      </c>
      <c r="G3" s="31">
        <v>1419806</v>
      </c>
    </row>
    <row r="4" spans="1:7" ht="30" x14ac:dyDescent="0.25">
      <c r="A4" s="30" t="s">
        <v>212</v>
      </c>
      <c r="B4" s="31">
        <v>2700000</v>
      </c>
      <c r="C4" s="36" t="s">
        <v>213</v>
      </c>
      <c r="D4" s="31">
        <v>71</v>
      </c>
      <c r="E4" s="31">
        <v>1973592</v>
      </c>
      <c r="F4" s="31">
        <f>390610.97+100000+113743.03+122054</f>
        <v>726408</v>
      </c>
      <c r="G4" s="32">
        <v>0</v>
      </c>
    </row>
    <row r="5" spans="1:7" x14ac:dyDescent="0.25">
      <c r="A5" s="30"/>
      <c r="B5" s="31"/>
      <c r="C5" s="31"/>
      <c r="D5" s="31"/>
      <c r="E5" s="31"/>
      <c r="F5" s="31"/>
      <c r="G5" s="32"/>
    </row>
    <row r="6" spans="1:7" ht="15.75" thickBot="1" x14ac:dyDescent="0.3">
      <c r="A6" s="33"/>
      <c r="B6" s="34"/>
      <c r="C6" s="34"/>
      <c r="D6" s="34"/>
      <c r="E6" s="34"/>
      <c r="F6" s="34"/>
      <c r="G6" s="35"/>
    </row>
    <row r="7" spans="1:7" x14ac:dyDescent="0.25">
      <c r="B7">
        <f>B3+B4+B5+B6</f>
        <v>5600000</v>
      </c>
      <c r="D7">
        <f>D3+D4+D5+D6</f>
        <v>144.1</v>
      </c>
      <c r="E7">
        <f>E3+E6+E4+E5</f>
        <v>3453786</v>
      </c>
      <c r="F7">
        <f>F3+F4+F5+F6</f>
        <v>726408</v>
      </c>
      <c r="G7">
        <f>G3+G4+G5+G6</f>
        <v>1419806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specjil</dc:creator>
  <cp:lastModifiedBy>user</cp:lastModifiedBy>
  <cp:lastPrinted>2023-08-02T07:21:59Z</cp:lastPrinted>
  <dcterms:created xsi:type="dcterms:W3CDTF">2014-11-05T12:55:36Z</dcterms:created>
  <dcterms:modified xsi:type="dcterms:W3CDTF">2023-10-06T08:55:46Z</dcterms:modified>
</cp:coreProperties>
</file>