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775" windowWidth="11310" windowHeight="4485" activeTab="0"/>
  </bookViews>
  <sheets>
    <sheet name="Приложение 1" sheetId="1" r:id="rId1"/>
    <sheet name="Приложение 2_ЛПИ" sheetId="2" r:id="rId2"/>
    <sheet name="Приложение 2_Лидер" sheetId="3" r:id="rId3"/>
    <sheet name="Приложение 2_Аэлита" sheetId="4" r:id="rId4"/>
    <sheet name="Приложение 2_ПХК" sheetId="5" r:id="rId5"/>
    <sheet name="Приложение 3" sheetId="6" r:id="rId6"/>
    <sheet name="Приложение 4 " sheetId="7" r:id="rId7"/>
    <sheet name="Приложение 5" sheetId="8" r:id="rId8"/>
    <sheet name="Приложение 5-ГП" sheetId="9" r:id="rId9"/>
    <sheet name="ЖКХ-свод" sheetId="10" r:id="rId10"/>
    <sheet name="Лист1" sheetId="11" r:id="rId11"/>
  </sheets>
  <definedNames>
    <definedName name="_xlnm.Print_Titles" localSheetId="9">'ЖКХ-свод'!$5:$5</definedName>
    <definedName name="_xlnm.Print_Titles" localSheetId="0">'Приложение 1'!$7:$8</definedName>
    <definedName name="_xlnm.Print_Area" localSheetId="9">'ЖКХ-свод'!$A$1:$I$37</definedName>
    <definedName name="_xlnm.Print_Area" localSheetId="0">'Приложение 1'!$A$1:$F$100</definedName>
    <definedName name="_xlnm.Print_Area" localSheetId="6">'Приложение 4 '!$A$1:$L$42</definedName>
    <definedName name="_xlnm.Print_Area" localSheetId="7">'Приложение 5'!$A$1:$E$126</definedName>
    <definedName name="_xlnm.Print_Area" localSheetId="8">'Приложение 5-ГП'!$A$1:$E$62</definedName>
  </definedNames>
  <calcPr fullCalcOnLoad="1"/>
</workbook>
</file>

<file path=xl/sharedStrings.xml><?xml version="1.0" encoding="utf-8"?>
<sst xmlns="http://schemas.openxmlformats.org/spreadsheetml/2006/main" count="854" uniqueCount="464">
  <si>
    <t xml:space="preserve"> № п/п</t>
  </si>
  <si>
    <t>Наименование показателя</t>
  </si>
  <si>
    <t>чел.</t>
  </si>
  <si>
    <t>1.2.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</si>
  <si>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</si>
  <si>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</si>
  <si>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</si>
  <si>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</si>
  <si>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молоко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</si>
  <si>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</si>
  <si>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</si>
  <si>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</si>
  <si>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</si>
  <si>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</si>
  <si>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образование</t>
  </si>
  <si>
    <t xml:space="preserve"> - добыча полезных ископаемых</t>
  </si>
  <si>
    <t>млн. руб.</t>
  </si>
  <si>
    <t>ед.</t>
  </si>
  <si>
    <t xml:space="preserve">Показатели социально-экономического развития </t>
  </si>
  <si>
    <t>2.1.</t>
  </si>
  <si>
    <t>3.1.</t>
  </si>
  <si>
    <t xml:space="preserve">тыс. руб. </t>
  </si>
  <si>
    <t>3.2.</t>
  </si>
  <si>
    <t>тыс. руб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</si>
  <si>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</si>
  <si>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</si>
  <si>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</si>
  <si>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Приложение №1</t>
  </si>
  <si>
    <t>Ед. изм.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</si>
  <si>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</si>
  <si>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</si>
  <si>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</si>
  <si>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</si>
  <si>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Объем продукции сельского хозяйства в хозяйствах всех категорий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</si>
  <si>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</si>
  <si>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</si>
  <si>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</si>
  <si>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</si>
  <si>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</si>
  <si>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</si>
  <si>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</si>
  <si>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</si>
  <si>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</si>
  <si>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</si>
  <si>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</si>
  <si>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</si>
  <si>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</si>
  <si>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</si>
  <si>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</si>
  <si>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</si>
  <si>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</si>
  <si>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</si>
  <si>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</si>
  <si>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</si>
  <si>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</si>
  <si>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</si>
  <si>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</si>
  <si>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</si>
  <si>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</si>
  <si>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</si>
  <si>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</si>
  <si>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</si>
  <si>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</si>
  <si>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</si>
  <si>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</si>
  <si>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</si>
  <si>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</si>
  <si>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</si>
  <si>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</si>
  <si>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</si>
  <si>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</si>
  <si>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</si>
  <si>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</si>
  <si>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</si>
  <si>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</si>
  <si>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</si>
  <si>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Проектная мощность</t>
  </si>
  <si>
    <t>Отгружено товаров собственного производства, выполнено работ и услуг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</si>
  <si>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</si>
  <si>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</si>
  <si>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</si>
  <si>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</si>
  <si>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</si>
  <si>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</si>
  <si>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</si>
  <si>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Инвестиции в основной капитал -   всего</t>
  </si>
  <si>
    <t>Сметная стоимость (тыс.руб.)</t>
  </si>
  <si>
    <t>Фактический объем (тыс.руб.)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</si>
  <si>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</si>
  <si>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</si>
  <si>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</si>
  <si>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</si>
  <si>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</si>
  <si>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</si>
  <si>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</si>
  <si>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</si>
  <si>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</si>
  <si>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ИТОГО по  муниципальному образованию</t>
  </si>
  <si>
    <t>Информация о муниципальных целевых программах</t>
  </si>
  <si>
    <t>темп роста к соответствующему периоду предыдущего года, %</t>
  </si>
  <si>
    <t xml:space="preserve"> непроизводственного назначения: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</si>
  <si>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</si>
  <si>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</si>
  <si>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</si>
  <si>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</si>
  <si>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Объем инвестиций в основной капитал  - всего</t>
  </si>
  <si>
    <t>собственные средства организаций</t>
  </si>
  <si>
    <t>Объем инвестиций в основной капитал по источникам финансирования -  всего</t>
  </si>
  <si>
    <t>из нее: по видам  экономической деятельности</t>
  </si>
  <si>
    <t xml:space="preserve">               из кредиторской задолженности:</t>
  </si>
  <si>
    <t xml:space="preserve">  задолженность  по оплате труда</t>
  </si>
  <si>
    <t xml:space="preserve"> производственного назначения                    (с указанием мощности):</t>
  </si>
  <si>
    <t xml:space="preserve"> муниципального образования Приозерский муниципальный район</t>
  </si>
  <si>
    <t xml:space="preserve">             (муниципальный район, городской округ, городское поселение, сельское поселение)</t>
  </si>
  <si>
    <t>мебель</t>
  </si>
  <si>
    <t>плиты древесноволокнистые</t>
  </si>
  <si>
    <t>хлеб и хлебобулочные изделия</t>
  </si>
  <si>
    <t>кондитерские изделия</t>
  </si>
  <si>
    <t>изделия из пластмасс</t>
  </si>
  <si>
    <t>4.3.</t>
  </si>
  <si>
    <t>Надой на 1 фуражную корову</t>
  </si>
  <si>
    <t>кг</t>
  </si>
  <si>
    <t>Предприятие     ОАО "Лесплитинвест"</t>
  </si>
  <si>
    <t>Муниципальное образование, адрес  Приозерское ГП, г. Приозерск, ул. Инженерная, 13</t>
  </si>
  <si>
    <t>Фактичес-кий ввод мощности</t>
  </si>
  <si>
    <t>Годы строитель-ства</t>
  </si>
  <si>
    <t>11. Жилищно-коммунальное хозяйство</t>
  </si>
  <si>
    <t xml:space="preserve"> </t>
  </si>
  <si>
    <t>Период отчета</t>
  </si>
  <si>
    <t>из них льготные категории, ед./чел.</t>
  </si>
  <si>
    <t>1</t>
  </si>
  <si>
    <t>Приозерское ГП</t>
  </si>
  <si>
    <t>2</t>
  </si>
  <si>
    <t>МО Кузнечное</t>
  </si>
  <si>
    <t>Громовское СП</t>
  </si>
  <si>
    <t>Запорожское СП</t>
  </si>
  <si>
    <t>Красноозерное СП</t>
  </si>
  <si>
    <t>Ларионовское СП</t>
  </si>
  <si>
    <t>Мельниковское СП</t>
  </si>
  <si>
    <t>Мичуринское СП</t>
  </si>
  <si>
    <t>Плодовское СП</t>
  </si>
  <si>
    <t>Петровское СП</t>
  </si>
  <si>
    <t>Ромашкинское СП</t>
  </si>
  <si>
    <t>Раздольевское СП</t>
  </si>
  <si>
    <t>Севастьяновское СП</t>
  </si>
  <si>
    <t>Сосновское СП</t>
  </si>
  <si>
    <t>МБ</t>
  </si>
  <si>
    <t>ОБ</t>
  </si>
  <si>
    <t>ФБ</t>
  </si>
  <si>
    <t>303/24,10</t>
  </si>
  <si>
    <t xml:space="preserve">РЕАЛИЗАЦИЯ РАЙОННОЙ АДРЕСНОЙ ПРОГРАММЫ КАПИТАЛЬНОГО СТРОИТЕЛЬСТВА </t>
  </si>
  <si>
    <t>Приозерского муниципального района Ленинградской области</t>
  </si>
  <si>
    <t>Количество семей, состоящих на учете по улучшению жилищных условий*, ед./чел.</t>
  </si>
  <si>
    <t>Создание условий, обеспечивающих получение доступного качественного образования, соответствующего требованиям инновационного развития экономики района, региона и страны в целом, современным нормативным требованиям.</t>
  </si>
  <si>
    <t>Содержание МКУ Центр профилактики девиантного поведения "Дом"</t>
  </si>
  <si>
    <t>Содержание учреждения, оказывающего услуги МОУ в области бухгалтерского учета - МКУ "Централизованная бухгалтерия комитета образования"</t>
  </si>
  <si>
    <t>Создание условий для роста благосостояния граждан-получателей мер социальной поддержки.
Повышение доступности социального обслуживания населения.                                                                            МБ</t>
  </si>
  <si>
    <t>1. «Развитие мер социальной поддержки отдельных категорий граждан».</t>
  </si>
  <si>
    <t>2. «Модернизация и развитие социального обслуживания населения».</t>
  </si>
  <si>
    <t>3. «Социальная поддержка семей и детей».</t>
  </si>
  <si>
    <t>4. «Обеспечение реализации муниципальной программы».</t>
  </si>
  <si>
    <t>Обеспечение осуществления переданных отдельных государственных полномочий в сфере социальной защиты населения (содержание КСЗН).</t>
  </si>
  <si>
    <t>5. «Социальная поддержка граждан пожилого возраста и инвалидов».</t>
  </si>
  <si>
    <t>6. «Формирование доступной среды жизнедеятельности инвалидов».</t>
  </si>
  <si>
    <t>7. «Адресная материальная помощь».</t>
  </si>
  <si>
    <t>Вовлечение различных групп населения Приозерского района в занятия физической культурой и спортом по месту жительства. Создание необходимой инфраструктуры, обеспечивающей право на свободный доступ к физической культуре и спорту.</t>
  </si>
  <si>
    <t>Содержание МКУ "Приозерская районная ДЮСШ"</t>
  </si>
  <si>
    <t>Создание условий для реализации стратегической роли культуры как духовно-нравственного основания развития личности, ресурса роста человеческого потенциала района, фактора обеспечения социальной стабильности и консолидации общества.</t>
  </si>
  <si>
    <t>1. «Развитие культурно-досуговой деятельности в муниципальном образовании Приозерский муниципальный район Ленинградской области».</t>
  </si>
  <si>
    <t>2. «Развитие библиотечного обслуживания в муниципальном образовании Приозерский муниципальный район Ленинградской области».</t>
  </si>
  <si>
    <t>3. «Развитие дополнительного образования художественно-эстетической направленности в муниципальном образовании Приозерский муниципальный район Ленинградской области».</t>
  </si>
  <si>
    <t>Содержание учреждения, оказывающего услуги учреждениям культуры в области бухгалтерского учета - МКУ "Централизованная бухгалтерия учреждений культуры"</t>
  </si>
  <si>
    <t>Муниципальная поддержка решения жилищной проблемы граждан, признанных в установленном порядке нуждающимися в улучшении жилищных условий на территории Приозерского  района                                       МБ</t>
  </si>
  <si>
    <t>1. «Улучшение жилищных условий молодых граждан и молодых семей в муниципальном образовании Приозерский муниципальный район Ленинградской области».</t>
  </si>
  <si>
    <t>2. «Поддержка граждан, нуждающихся в улучшении жилищных условий, на основе принципов ипотечного кредитования в Ленинградской области».</t>
  </si>
  <si>
    <t>3. «Обеспечение жильем, оказание содействия для приобретения жилья отдельными категориями граждан, установленных федеральным и областным законодательством».</t>
  </si>
  <si>
    <t>4. «Обеспечение жилыми помещениями специализированного жилого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родителей».</t>
  </si>
  <si>
    <t>Укрепление законности и правопорядка, повышение уровня безопасности граждан на территории муниципального образования Приозерский  муниципальный район Ленинградской области.</t>
  </si>
  <si>
    <t xml:space="preserve">Оказание содействия в развитии кадрового обеспечения, организационных и территориальных основ местного самоуправления в муниципальном образовании. </t>
  </si>
  <si>
    <t>Создание условий для устойчивого функционирования и развития малого и среднего предпринимательства, увеличения его вклада в решение задач социально-экономического развития района.</t>
  </si>
  <si>
    <t>Муниципальное образование, адрес  Сосновское СП, п. Сосново, ул. Озерная, д. 2</t>
  </si>
  <si>
    <t>Муниципальное образование, адрес  Приозерское ГП, г. Приозерск ул. Ленина, д. 18</t>
  </si>
  <si>
    <t>Видеонаблюдение "Безопасный город"</t>
  </si>
  <si>
    <t xml:space="preserve">                                         РЕАЛИЗАЦИЯ  МУНИЦИПАЛЬНЫХ ПРОГРАММ</t>
  </si>
  <si>
    <t xml:space="preserve">                                                                       (наименование муниципального образования)</t>
  </si>
  <si>
    <t>Повышение энергетической эффективности при производстве, передаче и потреблении энергетических ресурсов в Приозерском районе. эффективное использование природных энергетических ресурсов  для стабильного роста экономики района, динамичного развития организаций коммунального комплекса.   (МБ)</t>
  </si>
  <si>
    <t>Повышение качества и уровня конкурентоспособности продукции животноводства. Создание условий для развития малых форм хозяйствования. Сохранение и постоянное воспроизводство плодородия почв земель сельскохозяйственного назначения, сохранение агроландшафтов. Создание условий для увеличения объемов производства высококачественной сельскохозяйственной продукции.                                       МБ</t>
  </si>
  <si>
    <t xml:space="preserve">                                МО Приозерское городское поселение</t>
  </si>
  <si>
    <t xml:space="preserve">                                 Приозерского муниципального района Ленинградской области </t>
  </si>
  <si>
    <t>Финансирование из бюджета МО Приозерское ГП</t>
  </si>
  <si>
    <t>Сохранение и укрепление здоровья населения Приозерского городского поселения посредством  их вовлечения в систематические занятия физической культурой и спортом, в т.ч. формирование доступной среды жизнедеятельности для людей с ограниченными возможностями.</t>
  </si>
  <si>
    <t>Обеспечение деятельности учреждения МКУФКиС «Спортивно-оздоровительный комплекс «Юность»</t>
  </si>
  <si>
    <t>Создание условий для реализации стратегической роли культуры как духовно-нравственного основания развития личности, ресурса роста человеческого потенциала региона, фактора обеспечения социальной стабильности и консолидации общества.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</si>
  <si>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</si>
  <si>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</si>
  <si>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</si>
  <si>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Предоставление гражданам благоустроенных жилых помещений. Строительство (приобретение) в муниципальную собственность жилых помещений для дальнейшего предоставления гражданам по договорам социального найма пострадавшим в результате пожара муниципального жилищного фонда. Создание объектов инженерной и транспортной инфраструктуры в районах массовой жилой застройки на территории Приозерского ГП. Улучшение качества жилья на территории Приозерского ГП. 
</t>
  </si>
  <si>
    <t>Обеспечение устойчивого функционирования и развития   автомобильных дорог для увеличения мобильности и улучшения качества жизни населения, стабильного экономического роста экономики, повышения инвестиционной привлекательности  и транспортной  доступности населенных пунктов муниципального образования Приозерское городское поселение</t>
  </si>
  <si>
    <t>Подпрограмма «Повышение безопасности дорожного движения в муниципальном образовании»</t>
  </si>
  <si>
    <t xml:space="preserve">Совершенствование системы комплексного благоустройства муниципального образования Приозерское ГП. Строительство, реконструкция, ремонт и содержание уличного освещения улиц муниципального образования Приозерское ГП. Повышение уровня внешнего благоустройства и санитарного содержания территории муниципального образования </t>
  </si>
  <si>
    <t>Содержание и техническое обслуживание сетей уличного освещения</t>
  </si>
  <si>
    <t>Озеленение территорий</t>
  </si>
  <si>
    <t xml:space="preserve">Прочие мероприятия по благоустройству (сбор и вывоз ТБО, содержание городского туалета, санитарное содержание общегородских территорий и др.)
</t>
  </si>
  <si>
    <t xml:space="preserve">Мероприятия по охране окружающей среды </t>
  </si>
  <si>
    <t xml:space="preserve">Создание комфортных условий жизнедеятельности муниципального образования Приозерское городское поселение. Обеспечение населения природным газом, чистой водой, отвечающей требованиям СНиП, и качественными бытовыми услугами.
</t>
  </si>
  <si>
    <t>Подпрограмма «Энергосбережение и повышение энергетической эффективности муниципального образования Приозерское городское поселения»</t>
  </si>
  <si>
    <t>Подпрограмма «Газификация муниципального образования Приозерское городское поселения»</t>
  </si>
  <si>
    <t>Подпрограмма «Водоснабжение и водоотведение муниципального образования Приозерское городское поселение»</t>
  </si>
  <si>
    <t>Подпрограмма «Поддержка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 муниципального образования Приозерское городское поселение»</t>
  </si>
  <si>
    <t>х</t>
  </si>
  <si>
    <t>тыс. м3</t>
  </si>
  <si>
    <t>плиты МДФ ламинированные</t>
  </si>
  <si>
    <t>пиломатериалы</t>
  </si>
  <si>
    <t>м3</t>
  </si>
  <si>
    <t>двери межкомнатные</t>
  </si>
  <si>
    <t>тыс. шт</t>
  </si>
  <si>
    <t>дверной погонаж</t>
  </si>
  <si>
    <t>тыс. пог. м</t>
  </si>
  <si>
    <t>Предприятие     ООО "Лидер"</t>
  </si>
  <si>
    <t>Муниципальное образование, адрес  Приозерское ГП, г. Приозерск, ул. Калинина, д. 49</t>
  </si>
  <si>
    <t>Источник финансирования</t>
  </si>
  <si>
    <t>(тыс. руб.)</t>
  </si>
  <si>
    <t>местный  бюджет</t>
  </si>
  <si>
    <t>Строительство пристройки СОШ п.Сосново, ПИР.</t>
  </si>
  <si>
    <t>ИТОГО</t>
  </si>
  <si>
    <t xml:space="preserve">         РЕАЛИЗАЦИЯ  МУНИЦИПАЛЬНЫХ ПРОГРАММ</t>
  </si>
  <si>
    <t xml:space="preserve">Приозерского муниципального района Ленинградской области </t>
  </si>
  <si>
    <t xml:space="preserve"> (наименование муниципального образования)</t>
  </si>
  <si>
    <t>Финансирование из бюджета МОПриозерский МР ЛО</t>
  </si>
  <si>
    <t xml:space="preserve">1. «Развитие системы дошкольного образования в муниципальном образовании Приозерский муниципальный район Ленинградской области» </t>
  </si>
  <si>
    <t>2. «Развитие начального общего, основного общего и среднего общего образования детей в муниципальном образовании Приозерский муниципальный район Ленинградской области».</t>
  </si>
  <si>
    <t>3. «Развитие дополнительного образования детей в муниципальном образовании Приозерский муниципальный район Ленинградской области».</t>
  </si>
  <si>
    <t>4. «Развитие системы отдыха, оздоровления и занятости детей, подростков и молодежи в муниципальном образовании Приозерский муниципальный район Ленинградской области».</t>
  </si>
  <si>
    <t>8. «Обеспечение аттестации рабочих мест по условиям труда в муниципальных образовательных учреждениях».</t>
  </si>
  <si>
    <t>МБ (День победы)</t>
  </si>
  <si>
    <t>МБ (День города</t>
  </si>
  <si>
    <t>Программа "Энергосбережение и повышение энергетической эффективности в муниципальном образовании Приозерский муниципальный  район Ленинградской области" (в ред. Пост. 3478 от 20.10.10г.)</t>
  </si>
  <si>
    <t xml:space="preserve">Повышение эффективности и безопасности функционирования  сети автомобильных дорог местного значения. Определение стратегии развития дорожного комплекса, приоритетных задач дорожной политики и инструментов её реализации.                                           МБ
</t>
  </si>
  <si>
    <t>стулья</t>
  </si>
  <si>
    <t>шт.</t>
  </si>
  <si>
    <t>с учетом досчета по СМП</t>
  </si>
  <si>
    <t>Среднемесячная номинальная начисленная заработная плата  работников - всего</t>
  </si>
  <si>
    <t xml:space="preserve"> - сельское хозяйство,  лесное хозяйство, охота, рыболовство и рыбоводство</t>
  </si>
  <si>
    <t xml:space="preserve"> - обеспечение э/эн, газом и паром, кондиционирование воздуха</t>
  </si>
  <si>
    <t xml:space="preserve"> - водоснабжение, водоотведение, организация сбора и утилизация отходов</t>
  </si>
  <si>
    <t xml:space="preserve"> - торговля оптовая и розничная; ремонт автотранспортных средств, мотоциклов, бытовых изделий и предметов личного  пользования</t>
  </si>
  <si>
    <t xml:space="preserve"> - деятельность гостиниц и предприятий общепита</t>
  </si>
  <si>
    <t xml:space="preserve"> - транспортировка и хранение</t>
  </si>
  <si>
    <t xml:space="preserve"> - деятельность в области информации и связи</t>
  </si>
  <si>
    <t xml:space="preserve"> - деятельность по операциям с недвижимым имуществом</t>
  </si>
  <si>
    <t xml:space="preserve"> - деятельность профессиональная, научная и техническая</t>
  </si>
  <si>
    <t xml:space="preserve"> - деятельность в области здравоохранение и социальных услуг</t>
  </si>
  <si>
    <t xml:space="preserve"> - гос. управление и обеспечение военной безопасноти</t>
  </si>
  <si>
    <t xml:space="preserve"> - деятельность в области культуры, спорта, организации досуга и развлечений</t>
  </si>
  <si>
    <t xml:space="preserve"> - предоставление прочих видов услуг</t>
  </si>
  <si>
    <t xml:space="preserve"> - гос. управление и обеспечение военной безопасности</t>
  </si>
  <si>
    <t xml:space="preserve"> - сельское хозяйство, лесное хозяйство, охота, рыболовство и рыбоводство</t>
  </si>
  <si>
    <t xml:space="preserve"> - государственное управление и обеспечение военной безопасности</t>
  </si>
  <si>
    <t xml:space="preserve">  - деятельность в области здравоохранение и социальных услуг</t>
  </si>
  <si>
    <t>Предприятие     АО "Аэлита"</t>
  </si>
  <si>
    <t>Предприятие     ООО "Приозерский хлебокомбинат"</t>
  </si>
  <si>
    <t xml:space="preserve">Ремонт административных зданий,  ул. Маяковского, д. 36 </t>
  </si>
  <si>
    <t xml:space="preserve">Ремонт административных зданий,  ул. Ленина, д. 10 </t>
  </si>
  <si>
    <t>Ремонт административных зданий,  ул. Жуковского, д. 9</t>
  </si>
  <si>
    <t>Спорткомплекс "Юность" ПИР стадиона (3 очередь)</t>
  </si>
  <si>
    <t>6.«Обеспечение противопожарной и антитеррористической безопасности муниципальных образовательных организаций»</t>
  </si>
  <si>
    <t>7. «Обеспечение санитарно-гигиенических требований в муниципальных образовательных организациях».</t>
  </si>
  <si>
    <t xml:space="preserve">Обеспечение сельского населения амбулаторной помощью  в шаговой доступности. Обеспечение жизненно важных социально-экономических интересов. Обеспечение охраны жизни, здоровья граждан.
</t>
  </si>
  <si>
    <t>Программа "Устойчивое общественное развитие в муниципальном образовании Приозерский муниципальный район  Ленинградской области" (в ред. Пост. 3029 от 14.09.2016г.), в том числе:</t>
  </si>
  <si>
    <t>1. «Гармонизация межнациональных и межконфессиональных отношений в муниципальном образовании Приозерский МР ЛО на 2017-2019 годы»</t>
  </si>
  <si>
    <t>2. «Создание условий для эффективного выполнения органами местного самоуправления МО Приозерский МР ЛО своих полномочий на 2017-2019 гг.»</t>
  </si>
  <si>
    <t>Программа "Развитие системы защиты прав потребителей в муниципальном образовании Приозерский муниципальный район Ленинградской области" (в ред. Пост. 3265 от 05.10.16г.)</t>
  </si>
  <si>
    <t>Обеспечение долгосрочной сбалансированности бюджета МО Приозерский МР ЛО, повышения качества управления общественными финансами. Обеспечение условий для устойчивого исполнения расходных обязательств и повышение качества управления муниципальными финансами.</t>
  </si>
  <si>
    <t>Подпрограмма 1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Приозерский МР ЛО»</t>
  </si>
  <si>
    <t>Выплата дотаций на выравнивание бюджетной обеспеченности поселений.</t>
  </si>
  <si>
    <t>Подпрограмма 2 «Управление муниципальным долгом МО Приозерский МР ЛО»</t>
  </si>
  <si>
    <t>Подпрограмма 3 «Информационная, техническая и  консультационная поддержка в сфере управления муниципальными финансами»</t>
  </si>
  <si>
    <t>Создание комфортных условий жизнедеятельности в сельской местности. Активизация местного населения в решении вопросов местного значения. Создание благоприятных условий для эффективного функционирования  института старост на территории поселения. Локализация и ликвидация очагов распространения борщевика Сосновского на территории населенных пунктов МО Приозерское ГП. Улучшение качественного состояния земель, исключение случаев травматизма среди населения. Ссовершенствование системы комплексного благоустройства.</t>
  </si>
  <si>
    <t>Подпрограмма "Создание условий для эффективного выполнения органами местного самоуправления своих полномочий"</t>
  </si>
  <si>
    <t>ВСЕГО:</t>
  </si>
  <si>
    <t xml:space="preserve"> - мясо КРС (в живом весе)</t>
  </si>
  <si>
    <t>Расходы на мероприятия по обеспечению санитарно-гигиенических требований в образовательных учреждениях района (2 ОУ)</t>
  </si>
  <si>
    <t xml:space="preserve">Формирования современной городской среды. Создание условий для массового отдыха жителей города и организация обустройства мест массового пребывания населения. </t>
  </si>
  <si>
    <t>Расходы на проведение мониторинга деятельности субъектов малого и среднего предпринимательства.</t>
  </si>
  <si>
    <t xml:space="preserve"> - деятельность финансовая и страховая</t>
  </si>
  <si>
    <t xml:space="preserve">ОСНОВНЫЕ ПОКАЗАТЕЛИ РАБОТЫ ПРОМЫШЛЕННЫХ ПРЕДПРИЯТИЙ
</t>
  </si>
  <si>
    <t xml:space="preserve">Ассигнования в бюджете на  2018 г. </t>
  </si>
  <si>
    <t xml:space="preserve">Содержание 26 муниципальных дошкольных учреждений, развитие инфраструктуры дошкольного образования. Исполнение госполномочий по выплате компенсации части родит. </t>
  </si>
  <si>
    <t>Выполнение ремонтных работ (3 ДОУ). Оснащение игровым и пр. оборудованием (4 ДОУ).</t>
  </si>
  <si>
    <t>Содержание муниципальных общеобразовательных учреждений. Расходы на развитие электронного и дистанционного обучения (20 ОУ). Выполнение ремонтных работ (6 ОУ). Приобретение компьют., уч.-лаб. оборуд. и ппособий (5 ОУ). Приобретение компьют. оборуд. для раб.мест детей-инвалидов, технич сопровожд. дистанционного обучения детей-инвалидов (1 ОУ). Организация эл. и дистанц. обучения детей-инвалидов (6 ОУ). Расходы на реновацию старых школ (1 ОУ).</t>
  </si>
  <si>
    <t xml:space="preserve">Содержание муниципальных образовательных учреждений дополнительного образования (ЦДТ, ЦИТ и Сосновский ДДТ).  Выполнение ремонтных работ (1 ОУ ДОД). </t>
  </si>
  <si>
    <t>Содержание муниципального загородного оздоровительного лагеря "Лесные зори". Организация отдыха, оздоровление детей (22 ОУ). Расходы по оздоровлению детей и подростков в трудной жизненной ситуации.</t>
  </si>
  <si>
    <t>5. «Развитие кадрового потенциала образовательных организаций в муниципальном образовании Приозерский муниципальный район Ленинградской области».</t>
  </si>
  <si>
    <t>Обеспечение повышения квалификации педагогических работников по персинифицированной модели (3 ОУ)</t>
  </si>
  <si>
    <t>Реализация мероприятий по обеспечению противопожарной и антитеррористической безопасности (20 ОУ).</t>
  </si>
  <si>
    <t>Программа "Социальная поддержка отдельных категорий граждан в муниципальном образовании Приозерский муниципальный район Ленинградской области" (в ред. Пост. 840 от 16.03.18г.)</t>
  </si>
  <si>
    <t xml:space="preserve">Социальные выплаты отдельным категориям граждан. </t>
  </si>
  <si>
    <t xml:space="preserve">Содержание МУ "Комплексный ЦСОН" </t>
  </si>
  <si>
    <t xml:space="preserve">Предоставление денежных выплат и пособий детям-сиротам и детям, оставшимся без попечения родителей. </t>
  </si>
  <si>
    <t>Программа "Развитие физической культуры и спорта в муниципальном образовании Приозерский муниципальный район Ленинградской области" (в ред. Пост. 635 от 22.02.18г.)</t>
  </si>
  <si>
    <t xml:space="preserve">Организация и проведение соревнований (16 мероприятий с охватом 1011 чел.) в рамках 13-ой районной спартакиады; проведение районных соревнований по отдельным видам спорта (22 мероприятий с охватом 8140 чел.). Участие в областных соревнованиях (15 мероприятий с участием 353 чел.). </t>
  </si>
  <si>
    <t xml:space="preserve">Работы по строительству и ремонту спортивных объектов (строительство ФОК г. Приозерск ул. Ленина, 22) </t>
  </si>
  <si>
    <t>Программа "Молодежь Приозерского района" (в ред. Пост. 636 от 22.02.18г.)</t>
  </si>
  <si>
    <t>Участие в 7-и областных мероприятиях (91 чел.)</t>
  </si>
  <si>
    <t>Программа "Развитие культуры в муниципальном образовании Приозерский муниципальный район Ленинградской области" (в ред. Пост. 634 от 22.02.18г.)</t>
  </si>
  <si>
    <t xml:space="preserve">Содержание муниципального казённого учреждения культуры "Приозерская межпоселенческая районная библиотека" (5449,3 тыс. руб.). Запланированы расходы на комплектование книжных фондов и кап. ремонт здания районной библиотеки. </t>
  </si>
  <si>
    <t xml:space="preserve">Содержание 5-ти МКОУ ДОД в сфере культуры (ДШИ, ДХШ). </t>
  </si>
  <si>
    <t>Программа "Обеспечение качественным жильем граждан на территории муниципального образования Приозерский муниципальный район Ленинградской области" (в ред. Пост. 973 от 27.03.2018г.)</t>
  </si>
  <si>
    <t>Заявки от граждан данной категории отсутствуют.</t>
  </si>
  <si>
    <t>5. Подпрограмма "Обеспечение мероприятий по капитальному ремонту индивидуальных жилых домов отдельных категорий граждан" муниципальной программы "Обеспечение качественным жильем граждан на территории муниципального образования Приозерский муниципальный район" Основное мероприятие: предоставление единовременной денежной выплаты на проведение капитального ремонта индивидуальных жилых домов ветеранов ВОВ.</t>
  </si>
  <si>
    <t>Заявки от ветеранов ВОВ на получение ЕДВ отсутствуют.</t>
  </si>
  <si>
    <t>Программа "Совершенствование и развитие автомобильных дорог общего пользования местного значения муниципального образования Приозерский муниципальный район Ленинградской области"  (в ред. Пост. 972 от 27.03.18г.)</t>
  </si>
  <si>
    <t>Программа "Безопасность муниципального образования Приозерский муниципальный район Ленинградской области"  (в ред. Пост. 819 от 14.03.18г.)</t>
  </si>
  <si>
    <t>Программа «Устойчивое развитие сельских территорий Приозерского района» (в ред. Пост. 321 от 29.01.2018г.).</t>
  </si>
  <si>
    <t>Программа "Развитие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области" (в ред. Пост. 323 от 29.01.2018г.)</t>
  </si>
  <si>
    <t>Программа «Управление муниципальными финансами и муниципальным долгом муниципального образования Приозерский муниципальный район» (в ред. Пост. 374 от 31.01.2018г.)</t>
  </si>
  <si>
    <t>Расходы на процентные платежи по муниципальному долгу</t>
  </si>
  <si>
    <t>Программа «Внесение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годы» (в ред. Пост. 3617 от 20.11.2017г.)</t>
  </si>
  <si>
    <t>Увеличение количества населенных пунктов, сведения о которых внесены в единый государственный реестр недвижимости в виде координатного описания, а также пополнение федерального фонда пространственных данных, обеспечивающего индивидуализацию и идентификацию объектов недвижимости на территории Приозерского МР ЛО</t>
  </si>
  <si>
    <t>Остаток на 01.01.2018г. (тыс.руб.)</t>
  </si>
  <si>
    <t>Кап. ремонт помещений  здания районной библиотеки по ул. Калинина, д. 20</t>
  </si>
  <si>
    <t>Строительство ДК пос. Громово, ПИР</t>
  </si>
  <si>
    <t>2017-2018</t>
  </si>
  <si>
    <t>Строительство ДШИ,  пос. Сосново, ПИР</t>
  </si>
  <si>
    <t>2018-2019</t>
  </si>
  <si>
    <t xml:space="preserve">Капремонт Шумиловской  СОШ </t>
  </si>
  <si>
    <t>Ремонт стадиона-площадки СОШ № 5</t>
  </si>
  <si>
    <t>Ремонт ДОЛ "Лесные Зори" дер. Овраги, в т.ч. ПИР</t>
  </si>
  <si>
    <t>2017-2019</t>
  </si>
  <si>
    <t>Строительство корпуса МДОУ № 16 пос. Запорожское, ПИР</t>
  </si>
  <si>
    <t>Капремонт Громовской СОШ в пос. Суходолье, ПИР</t>
  </si>
  <si>
    <t>областной  бюджет</t>
  </si>
  <si>
    <t>2015-2018</t>
  </si>
  <si>
    <t>Примечания: 1. Включаются объекты с наибольшими объемами инвестиций.</t>
  </si>
  <si>
    <t>МУНИЦИПАЛЬНАЯ ПРОГРАММА "Развитие физической культуры и спорта в МО Приозерское городское поселение поселение МО Приозерский МР ЛО на  2017 – 2019 годы" (в ред. Пост. 287 от 25.01.2018г.)</t>
  </si>
  <si>
    <t>Основное мероприятие "Организация и проведение официальных физкультурных мероприятий среди населения"</t>
  </si>
  <si>
    <t>МУНИЦИПАЛЬНАЯ ПРОГРАММА "Развитие культуры в муниципальном образовании Приозерское городское поселение МО Приозерский МР ЛО» на 2017-2019 год" (в ред. Пост. 322 от 29.01.2018г.)</t>
  </si>
  <si>
    <t xml:space="preserve">Расходы на оплату труда руководителей творческих коллективов и специалистов </t>
  </si>
  <si>
    <t>Обеспечение деятельности учреждения МКУК «Приозерская городская библиотека» (подписка на периодич.издания, содержание здания)</t>
  </si>
  <si>
    <t>МУНИЦИПАЛЬНАЯ ПРОГРАММА "Обеспечение качественным жильем граждан на территории МО Приозерское городское поселение МО Приозерский МР ЛО» на 2017 – 2019 годы" (в ред. Пост. 457 от 09.02.2018г.)</t>
  </si>
  <si>
    <t xml:space="preserve">Подпрограмма "Переселение граждан из аварийного жилищного фонда" </t>
  </si>
  <si>
    <t xml:space="preserve">Подпрограмма "Развитие инженерной и социальной инфраструктуры в районах массовой жилой застройки" </t>
  </si>
  <si>
    <t xml:space="preserve">Расходы на строительство дорожно-уличной сети в массиве №1 в районе ул. Заречная г.Приозерска
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</si>
  <si>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</si>
  <si>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Подпрограмма "Капитальный ремонт многоквартирных домов" </t>
  </si>
  <si>
    <t>Расходы на проведение ремонтных работы в жилых помещения муниципального жилищного фонда</t>
  </si>
  <si>
    <t>Подпрограмма "Улучшение жилищных условий гражданам», всего</t>
  </si>
  <si>
    <t xml:space="preserve">Предоставление социальных выплат  гражданам (в т. ч. молодым семьям, молодым педагогам) на приобретение (строительство) жилья. Предоставление дополнительных социальных выплат в случае рождения (усыновления) детей. Предоставление компенсации части расходов на уплату процентов по ипотечным жилищным кредитам (займам) </t>
  </si>
  <si>
    <t>( "Улучшение жилищных молодых граждан и молодых семей в муниципальном образовании", "Поддержка граждан, нуждающихся в улучшении жилищных условий, на основе принципов ипотечного кредитования в Ленинградской области")</t>
  </si>
  <si>
    <t>МУНИЦИПАЛЬНАЯ ПРОГРАММА «Развитие автомобильных дорог муниципального образования Приозерское ГП МО Приозерский муниципальный район Ленинградской области на 2017-2019 годы» (в ред. Пост. 534 от 15.02.2018г.)</t>
  </si>
  <si>
    <t>Подпрограмма «Содержание существующей сети автомобильных дорог общего пользования» (содержание и ремонты)</t>
  </si>
  <si>
    <t>Расходы на текущее содержание  автомобильных дорого общего пользования местного значения и дренажных канав.</t>
  </si>
  <si>
    <t xml:space="preserve">Расходы по нанесению дорожной разметки. </t>
  </si>
  <si>
    <t>МУНИЦИПАЛЬНАЯ ПРОГРАММА «Благоустройство городских территорий муниципального образования Приозерское городское поселение на 2018-2020 годы» (в ред. Пост. 4020 от 22.12.2017г.)</t>
  </si>
  <si>
    <t>Объявлен аукцион на ликвидацию несанкционированной свалки на территории бывшего «аэродрома».</t>
  </si>
  <si>
    <t>МУНИЦИПАЛЬНАЯ ПРОГРАММА «Обеспечение устойчивого функционирования и развития коммунальной инфраструктуры и повышение энергоэффективности в муниципальном образовании  Приозерское городское поселение МО Приозерский муниципальный район Ленинградской области на 2018 - 2020 годы» (в ред. Пост. 4034 от 25.12.2017г.)</t>
  </si>
  <si>
    <t>Актуализация схемы теплоснабжения г. Приозерска. Установка автоматизированных индивидуальных тепловых пунктов с погодным и часовым регулированием в МКД.</t>
  </si>
  <si>
    <t>Расходы на основное мероприятие: "Газоснабжение природным газом г. Приозерск, распределительные сети (I, II, III, IV, V этапы) (в том числе проектно-изыскательские работы)"</t>
  </si>
  <si>
    <t>Расходы на реконструкцию системы водоснабжения г.Приозерск</t>
  </si>
  <si>
    <t>Субсидия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издержек.</t>
  </si>
  <si>
    <t>МУНИЦИПАЛЬНАЯ ПРОГРАММА "Устойчивое общественное развитие в муниципальном образовании Приозерское городское поселение муниципального образования Приозерский муниципальный район Ленинградской области" на 2017-2019 годы (в ред. Пост. 1071 от 03.04.2018г.)</t>
  </si>
  <si>
    <t>Запланированы расходы на реализацию мероприятий в рамках обл. закона №3-ОЗ от 15.01.2018г. (ремонт автомобильной дороги общего пользования местного значения по адресу: г. Приозерск, ул. Суворова д. 27- ул. Пушкина, д.20)</t>
  </si>
  <si>
    <t xml:space="preserve">Подпрограмма "Борьба с борщевиком Сосновского на территории муниципального образования"
</t>
  </si>
  <si>
    <t>МУНИЦИПАЛЬНАЯ ПРОГРАММА "Формирование комфортной городской среды" (в ред. Пост. 1957 от 18.06.2018г.)</t>
  </si>
  <si>
    <t>Расходы на разработку дизайн-проектов общественных территорий г. Приозерска</t>
  </si>
  <si>
    <t>Основное мероприятие "Создание условий для массового отдыха жителей города и организация обустройства мест массового пребывания населения". Благоустройство дворовых территорий и мест общего пользования.</t>
  </si>
  <si>
    <t>"Исполнено" по бюджету за январь-сентябрь2018 г.</t>
  </si>
  <si>
    <t>Объем отгруженных товаров собственного производства, выполненных работ и услуг (РАЗДЕЛ В: Добыча полезных ископаемых + РАЗДЕЛ с: Обрабатывающие производства + РАЗДЕЛ D: Обеспечение э/эн, газом и паром, кондиционирование воздуха + раздел Е: Водоснабжение, водоотведение, организация сбора и утилизация отходов )</t>
  </si>
  <si>
    <t>ФОК Г.ПРИОЗЕРСК,ЛЕНИНА,22</t>
  </si>
  <si>
    <t xml:space="preserve"> 1 / 30 </t>
  </si>
  <si>
    <t>тыс. м2</t>
  </si>
  <si>
    <t xml:space="preserve">Обем по заключенному договору на 2018г. </t>
  </si>
  <si>
    <t>Ремонт административных зданий,ул.Красноармейская,д.1,ЗАГС</t>
  </si>
  <si>
    <t>9.  "Развитие учреждений, оказывающих услуги детям в области психолого-медико-педагогической диагностики"</t>
  </si>
  <si>
    <t>10. "Развитие учреждений, оказывающих услуги в области бухгалтерского учета и финансово-хозяйственной деятельности".</t>
  </si>
  <si>
    <t>3. Разситие массового детско-юношеского спрта" (МКУ «Приозерская районная детско-юношеская спортивная школа»)</t>
  </si>
  <si>
    <t>1. "Организация и проведение официальных физкультурных мероприятий среди населения"</t>
  </si>
  <si>
    <t xml:space="preserve">2."Развитие массового детско-юношеского спорта"
</t>
  </si>
  <si>
    <t>4.  "Материально-техническое, научно-методическое и медицинское обеспечение физической культуры и спорта"</t>
  </si>
  <si>
    <t xml:space="preserve">Обеспечение деятельности  МУК культурно-досугового типа «Приозерский районный киноконцертный зал»;  </t>
  </si>
  <si>
    <t xml:space="preserve">Обеспечение доплат основному персоналу муниципальных учреждений культуры </t>
  </si>
  <si>
    <t xml:space="preserve">Ассигнования  на  2018 г. </t>
  </si>
  <si>
    <t xml:space="preserve">в ред. Пост. 376 от 01.02.18г.     </t>
  </si>
  <si>
    <t xml:space="preserve">платы за содержание ребенка в ДДУ </t>
  </si>
  <si>
    <t xml:space="preserve">Содержание МУ "ФОК "Юность"  и МБУ «Центр физической культуры, спорта и молодежной политики» </t>
  </si>
  <si>
    <t xml:space="preserve">в ред. Пост. 636 от 22.02.18г. на 2018 год   расходы на организацию и проведение мероприятий для детей и молодежи: проведено 27 районных мероприятий для детей и молодежи с участием 7595 чел. </t>
  </si>
  <si>
    <t xml:space="preserve">в ред. Пост. 634 от 22.02.18г. </t>
  </si>
  <si>
    <t xml:space="preserve">в ред. Пост. 973 от 27.03.2018г. на 2018 год </t>
  </si>
  <si>
    <t>в ред. Пост. 972 от 27.03.18г. на 2018 год  Средства запланированы на строительство и реконструкция автомобильных дорого общего пользования регионального и межмуниципального значения, на капитальный ремонт и ремонт автодорог общего пользования местного значения, дворовых территорий МКД и проездов к ним, и на мероприятия, направленные на повышение безопасности дорожного движения.</t>
  </si>
  <si>
    <t>в ред. Пост. 819 от 14.03.18г. на 2018 года     Содержание системы видеонаблюдения «Безопасный город». Предупреждение и ликвидация последствий  чрезвычайных ситуаций и стихийных бедствий.</t>
  </si>
  <si>
    <t>в ред. Пост. 3879 от 12.12.2017г. на 2018 года  Расходы по субсидированию содержания племенного поголовья КРС . Произведены выплаты  получателям на возмещение части затрат по приобретению комбикорма на содержание сельскохозяйственных животных и птицы К(Ф)Х и ЛПХ . Расходы на проведение 1-х с/х ярмарки, конкурсов механизаторов-пахарей и мастеров  машинного доения.</t>
  </si>
  <si>
    <t>в ред. Пост.321 от 29.01.18г. на 2018 год</t>
  </si>
  <si>
    <t xml:space="preserve">в ред. Пост. 323 от 29.01.2018г.  на 2018 год </t>
  </si>
  <si>
    <t xml:space="preserve">в ред. Пост.  374 от 31.01.2018г.  на 2018 год </t>
  </si>
  <si>
    <t xml:space="preserve">в ред. Пост. 3617 от 20.11.2017г.  </t>
  </si>
  <si>
    <t xml:space="preserve">в ред. Пост. 840 от 16.03.18г. </t>
  </si>
  <si>
    <t>Создание условий и возможностей для успешной социализации и эффективной самореализации молодых людей путем создания и развития правовых, социально-экономических и организационных  условий для самореализации и духовно-нравственного развития. Развитие потенциала молодежи путем поддержки молодежных общественных инициатив, гражданско-патриотического воспитания молодежи./                 МБ</t>
  </si>
  <si>
    <t>ИТОГО по району</t>
  </si>
  <si>
    <t xml:space="preserve">Расходы по сбору и вывозу ТБО , содержанию городского туалета , санитарное содержание общегородских территорий , содержание городского пляжа , содержание детских площадок, приобретение флагов и баннеров . </t>
  </si>
  <si>
    <t>Обеспечение деятельности учреждения МКУК «ПКЦ «Карнавал». Проведение культурно-досуговых мероприятий, участие в фестивалях и конкурсах . Расходы на содержание и капитальный ремонт здания МКУК "ПКЦ "Карнавал" .</t>
  </si>
  <si>
    <t xml:space="preserve">в ред. Пост. 635 от 22.02.18г.  </t>
  </si>
  <si>
    <t>Расходы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творчества. Обеспечение доплат основному персоналу муниципальных учреждений культуры.</t>
  </si>
  <si>
    <t xml:space="preserve"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помещений. </t>
  </si>
  <si>
    <t xml:space="preserve">в ред. Пост. 3265 от 05.10.2016г. Расходы по обеспечению деятельности информационно консультационного центра для информирования и консультирования потребителей.                                        </t>
  </si>
  <si>
    <t xml:space="preserve"> Ленинградской области за январь-декабрь  2018 г.</t>
  </si>
  <si>
    <t>январь-декабрь 2018 г. отчет</t>
  </si>
  <si>
    <t>январь-декабрь 2017 г. отчет</t>
  </si>
  <si>
    <t>12 мес. 17</t>
  </si>
  <si>
    <t>12 мес. 18</t>
  </si>
  <si>
    <t>январь -декабрь         2018 года</t>
  </si>
  <si>
    <t>324352/81058</t>
  </si>
  <si>
    <t>179,9/585,5</t>
  </si>
  <si>
    <t>342502/0</t>
  </si>
  <si>
    <t>112,4/0</t>
  </si>
  <si>
    <t>Строительство спортзала ул. Ленина 22, ПИР</t>
  </si>
  <si>
    <t>Реконструкция  дороги "подъезд к дер.Силино"</t>
  </si>
  <si>
    <t>Замена узла учета в административном помещении ул. Ленина д.38</t>
  </si>
  <si>
    <t>Ремонт вводного эл.щитов в административном помещения ул.Калинина д. 2а</t>
  </si>
  <si>
    <t>Подключение административного здания в пос. Коммунары</t>
  </si>
  <si>
    <t>Ремонт МОУ ДО "Центр детского творрчества</t>
  </si>
  <si>
    <t>Затраты на оформление квартир в п. Сосново, ул. Никитина, д. 8</t>
  </si>
  <si>
    <t>Ремонт жилых помещений МО</t>
  </si>
  <si>
    <t xml:space="preserve">Снос здания МО </t>
  </si>
  <si>
    <t>Ремонт спортивного зала, СОШ №1 в г. Приозерске</t>
  </si>
  <si>
    <t>Ремонт кровли здания  ООШ в пос. Красноозерное</t>
  </si>
  <si>
    <t>Ремонт ограждения МОУ Приозерская школа- сад</t>
  </si>
  <si>
    <t>Ремонт помещений МДОУ "Детский сад № 26"</t>
  </si>
  <si>
    <t>Ремонт стадиона-площадки в Кривовской начальной школы-сад, ПИР</t>
  </si>
  <si>
    <t>Ремонт стадиона-площадки в Мичуринской  СОШ, ПИР</t>
  </si>
  <si>
    <t>+102 кг</t>
  </si>
  <si>
    <t>январь - декабрь         2018 года</t>
  </si>
  <si>
    <t>42056/0</t>
  </si>
  <si>
    <t>58122/0</t>
  </si>
  <si>
    <t>57,0/0</t>
  </si>
  <si>
    <t>69,5/0</t>
  </si>
  <si>
    <t>31506/0</t>
  </si>
  <si>
    <t>20751/0</t>
  </si>
  <si>
    <t>35,6/0</t>
  </si>
  <si>
    <t>116,5/0</t>
  </si>
  <si>
    <t>январь - декабрь        2018 года</t>
  </si>
  <si>
    <t>16036/0</t>
  </si>
  <si>
    <t>16367/0</t>
  </si>
  <si>
    <t>190,0/0</t>
  </si>
  <si>
    <t>267,6/0</t>
  </si>
  <si>
    <t xml:space="preserve">                                     за январь-декабрь  2018 года</t>
  </si>
  <si>
    <t xml:space="preserve">           за январь-декабрь  2018 года</t>
  </si>
  <si>
    <t>623/66,471</t>
  </si>
  <si>
    <t>672/70,494</t>
  </si>
  <si>
    <t xml:space="preserve">                                                 </t>
  </si>
  <si>
    <r>
      <t xml:space="preserve">Программа "Современное образование в муниципальном образовании Приозерский муниципальный район Ленинградской области" </t>
    </r>
    <r>
      <rPr>
        <b/>
        <u val="single"/>
        <sz val="8"/>
        <rFont val="Arial"/>
        <family val="2"/>
      </rPr>
      <t>(в ред. Пост. 376 от 01.02.18г.)</t>
    </r>
  </si>
  <si>
    <r>
      <t xml:space="preserve">Программа "Развитие агропромышленного комплекса муниципального образования Приозерский муниципальный район Ленинградской области" </t>
    </r>
    <r>
      <rPr>
        <b/>
        <u val="single"/>
        <sz val="7"/>
        <rFont val="Arial"/>
        <family val="2"/>
      </rPr>
      <t>(в ред. Пост. 3879 от 12.12.2017г.)</t>
    </r>
  </si>
  <si>
    <t>Исполнение за январь-декабрь 2018 г.</t>
  </si>
  <si>
    <t>за  январь-декабрь   2018 г.</t>
  </si>
  <si>
    <r>
      <t xml:space="preserve">                                      1.Заработная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</si>
  <si>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t>1.1.</t>
  </si>
  <si>
    <r>
      <t xml:space="preserve">                                   2.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</si>
  <si>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3.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</si>
  <si>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3.3.</t>
  </si>
  <si>
    <t xml:space="preserve"> 4.1.</t>
  </si>
  <si>
    <t xml:space="preserve"> 4.2.</t>
  </si>
  <si>
    <r>
      <t xml:space="preserve">    5.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</si>
  <si>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>5.1.</t>
  </si>
  <si>
    <t>5.2.</t>
  </si>
  <si>
    <r>
      <t xml:space="preserve">                                       4. Потребительский рынок   </t>
    </r>
    <r>
      <rPr>
        <b/>
        <sz val="10"/>
        <rFont val="Times New Roman CYR"/>
        <family val="1"/>
      </rPr>
      <t>(по крупным и средним организациям)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</si>
</sst>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"/>
    <numFmt numFmtId="179" formatCode="0.000"/>
    <numFmt numFmtId="180" formatCode="#,##0.00_р_."/>
    <numFmt numFmtId="181" formatCode="0.000%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"/>
    <numFmt numFmtId="189" formatCode="0.00;[Red]0.00"/>
  </numFmts>
  <fonts count="9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6"/>
      <name val="Arial Cyr"/>
      <family val="2"/>
    </font>
    <font>
      <sz val="7"/>
      <name val="Arial Cyr"/>
      <family val="2"/>
    </font>
    <font>
      <b/>
      <sz val="9"/>
      <name val="Arial Cyr"/>
      <family val="0"/>
    </font>
    <font>
      <i/>
      <sz val="8"/>
      <name val="Arial Cyr"/>
      <family val="0"/>
    </font>
    <font>
      <b/>
      <i/>
      <sz val="9"/>
      <name val="Arial Cyr"/>
      <family val="0"/>
    </font>
    <font>
      <sz val="6.5"/>
      <name val="Arial Cyr"/>
      <family val="2"/>
    </font>
    <font>
      <b/>
      <sz val="8"/>
      <name val="Arial Cyr"/>
      <family val="0"/>
    </font>
    <font>
      <b/>
      <i/>
      <u val="single"/>
      <sz val="12"/>
      <name val="Times New Roman CYR"/>
      <family val="0"/>
    </font>
    <font>
      <b/>
      <sz val="16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1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b/>
      <sz val="9"/>
      <name val="Times New Roman CYR"/>
      <family val="1"/>
    </font>
    <font>
      <b/>
      <sz val="8"/>
      <name val="Arial"/>
      <family val="2"/>
    </font>
    <font>
      <b/>
      <i/>
      <sz val="7"/>
      <name val="Arial Cyr"/>
      <family val="0"/>
    </font>
    <font>
      <sz val="5"/>
      <name val="Arial Cyr"/>
      <family val="2"/>
    </font>
    <font>
      <i/>
      <sz val="9"/>
      <name val="Times New Roman CYR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8"/>
      <name val="Arial"/>
      <family val="2"/>
    </font>
    <font>
      <b/>
      <i/>
      <sz val="9"/>
      <name val="Arial"/>
      <family val="2"/>
    </font>
    <font>
      <i/>
      <sz val="9"/>
      <name val="Arial Cyr"/>
      <family val="0"/>
    </font>
    <font>
      <i/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7"/>
      <name val="Arial Cyr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hair"/>
      <bottom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hair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hair"/>
      <top style="thin"/>
      <bottom style="hair"/>
    </border>
    <border>
      <left style="thin"/>
      <right/>
      <top style="thin"/>
      <bottom style="hair"/>
    </border>
    <border>
      <left style="medium"/>
      <right style="hair"/>
      <top style="hair"/>
      <bottom style="thin"/>
    </border>
    <border>
      <left style="thin"/>
      <right/>
      <top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3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33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0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justify" vertical="top" wrapText="1"/>
    </xf>
    <xf numFmtId="0" fontId="20" fillId="33" borderId="14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5" xfId="52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top"/>
    </xf>
    <xf numFmtId="176" fontId="1" fillId="0" borderId="16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0" fillId="33" borderId="18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5" fillId="0" borderId="0" xfId="0" applyFont="1" applyAlignment="1">
      <alignment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177" fontId="15" fillId="0" borderId="0" xfId="0" applyNumberFormat="1" applyFont="1" applyAlignment="1">
      <alignment vertical="top"/>
    </xf>
    <xf numFmtId="177" fontId="22" fillId="0" borderId="0" xfId="0" applyNumberFormat="1" applyFont="1" applyAlignment="1">
      <alignment vertical="top"/>
    </xf>
    <xf numFmtId="179" fontId="5" fillId="0" borderId="0" xfId="0" applyNumberFormat="1" applyFont="1" applyAlignment="1">
      <alignment vertical="top"/>
    </xf>
    <xf numFmtId="17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20" fillId="33" borderId="2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0" fillId="33" borderId="25" xfId="0" applyFont="1" applyFill="1" applyBorder="1" applyAlignment="1">
      <alignment vertical="top" wrapText="1"/>
    </xf>
    <xf numFmtId="0" fontId="25" fillId="33" borderId="15" xfId="0" applyFont="1" applyFill="1" applyBorder="1" applyAlignment="1">
      <alignment horizontal="right" vertical="top" wrapText="1"/>
    </xf>
    <xf numFmtId="0" fontId="20" fillId="33" borderId="26" xfId="0" applyFont="1" applyFill="1" applyBorder="1" applyAlignment="1">
      <alignment vertical="top" wrapText="1"/>
    </xf>
    <xf numFmtId="0" fontId="20" fillId="33" borderId="26" xfId="0" applyFont="1" applyFill="1" applyBorder="1" applyAlignment="1">
      <alignment vertical="top" wrapText="1"/>
    </xf>
    <xf numFmtId="0" fontId="0" fillId="0" borderId="27" xfId="0" applyFont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88" fontId="21" fillId="34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28" xfId="0" applyFont="1" applyBorder="1" applyAlignment="1">
      <alignment horizontal="center" vertical="center"/>
    </xf>
    <xf numFmtId="188" fontId="1" fillId="0" borderId="17" xfId="0" applyNumberFormat="1" applyFont="1" applyBorder="1" applyAlignment="1">
      <alignment vertical="top"/>
    </xf>
    <xf numFmtId="0" fontId="1" fillId="0" borderId="29" xfId="0" applyFont="1" applyBorder="1" applyAlignment="1">
      <alignment horizontal="left" vertical="top" wrapText="1"/>
    </xf>
    <xf numFmtId="188" fontId="1" fillId="0" borderId="29" xfId="0" applyNumberFormat="1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6" fillId="33" borderId="0" xfId="0" applyFont="1" applyFill="1" applyBorder="1" applyAlignment="1">
      <alignment horizontal="right" vertical="top" wrapText="1"/>
    </xf>
    <xf numFmtId="0" fontId="10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2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vertical="top" wrapText="1"/>
    </xf>
    <xf numFmtId="0" fontId="15" fillId="33" borderId="19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0" fontId="19" fillId="33" borderId="30" xfId="0" applyFont="1" applyFill="1" applyBorder="1" applyAlignment="1">
      <alignment horizontal="right" vertical="top" wrapText="1"/>
    </xf>
    <xf numFmtId="0" fontId="19" fillId="33" borderId="31" xfId="0" applyFont="1" applyFill="1" applyBorder="1" applyAlignment="1">
      <alignment horizontal="right" vertical="top" wrapText="1"/>
    </xf>
    <xf numFmtId="0" fontId="19" fillId="33" borderId="16" xfId="0" applyFont="1" applyFill="1" applyBorder="1" applyAlignment="1">
      <alignment vertical="top" wrapText="1"/>
    </xf>
    <xf numFmtId="0" fontId="19" fillId="33" borderId="32" xfId="0" applyFont="1" applyFill="1" applyBorder="1" applyAlignment="1">
      <alignment horizontal="right" vertical="top" wrapText="1"/>
    </xf>
    <xf numFmtId="0" fontId="20" fillId="0" borderId="18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0" fontId="20" fillId="33" borderId="33" xfId="0" applyFont="1" applyFill="1" applyBorder="1" applyAlignment="1">
      <alignment vertical="top" wrapText="1"/>
    </xf>
    <xf numFmtId="0" fontId="20" fillId="33" borderId="34" xfId="0" applyFont="1" applyFill="1" applyBorder="1" applyAlignment="1">
      <alignment vertical="top" wrapText="1"/>
    </xf>
    <xf numFmtId="0" fontId="19" fillId="33" borderId="35" xfId="0" applyFont="1" applyFill="1" applyBorder="1" applyAlignment="1">
      <alignment vertical="top" wrapText="1"/>
    </xf>
    <xf numFmtId="0" fontId="19" fillId="33" borderId="36" xfId="0" applyFont="1" applyFill="1" applyBorder="1" applyAlignment="1">
      <alignment vertical="top" wrapText="1"/>
    </xf>
    <xf numFmtId="0" fontId="19" fillId="33" borderId="37" xfId="0" applyFont="1" applyFill="1" applyBorder="1" applyAlignment="1">
      <alignment horizontal="right" vertical="top" wrapText="1"/>
    </xf>
    <xf numFmtId="0" fontId="19" fillId="33" borderId="38" xfId="0" applyFont="1" applyFill="1" applyBorder="1" applyAlignment="1">
      <alignment horizontal="right" vertical="top" wrapText="1"/>
    </xf>
    <xf numFmtId="188" fontId="15" fillId="33" borderId="38" xfId="0" applyNumberFormat="1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vertical="top" wrapText="1"/>
    </xf>
    <xf numFmtId="0" fontId="20" fillId="33" borderId="24" xfId="0" applyFont="1" applyFill="1" applyBorder="1" applyAlignment="1">
      <alignment vertical="top" wrapText="1"/>
    </xf>
    <xf numFmtId="0" fontId="20" fillId="33" borderId="39" xfId="0" applyFont="1" applyFill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0" fillId="33" borderId="41" xfId="0" applyFont="1" applyFill="1" applyBorder="1" applyAlignment="1">
      <alignment vertical="top" wrapText="1"/>
    </xf>
    <xf numFmtId="0" fontId="20" fillId="33" borderId="40" xfId="0" applyFont="1" applyFill="1" applyBorder="1" applyAlignment="1">
      <alignment vertical="top" wrapText="1"/>
    </xf>
    <xf numFmtId="0" fontId="20" fillId="33" borderId="42" xfId="0" applyFont="1" applyFill="1" applyBorder="1" applyAlignment="1">
      <alignment vertical="top" wrapText="1"/>
    </xf>
    <xf numFmtId="0" fontId="20" fillId="33" borderId="43" xfId="0" applyFont="1" applyFill="1" applyBorder="1" applyAlignment="1">
      <alignment vertical="top" wrapText="1"/>
    </xf>
    <xf numFmtId="0" fontId="20" fillId="33" borderId="44" xfId="0" applyFont="1" applyFill="1" applyBorder="1" applyAlignment="1">
      <alignment vertical="top" wrapText="1"/>
    </xf>
    <xf numFmtId="0" fontId="20" fillId="33" borderId="42" xfId="0" applyFont="1" applyFill="1" applyBorder="1" applyAlignment="1">
      <alignment vertical="top" wrapText="1"/>
    </xf>
    <xf numFmtId="0" fontId="20" fillId="33" borderId="40" xfId="0" applyFont="1" applyFill="1" applyBorder="1" applyAlignment="1">
      <alignment vertical="top" wrapText="1"/>
    </xf>
    <xf numFmtId="0" fontId="20" fillId="33" borderId="45" xfId="0" applyFont="1" applyFill="1" applyBorder="1" applyAlignment="1">
      <alignment vertical="top" wrapText="1"/>
    </xf>
    <xf numFmtId="0" fontId="20" fillId="0" borderId="45" xfId="0" applyFont="1" applyBorder="1" applyAlignment="1">
      <alignment vertical="top" wrapText="1"/>
    </xf>
    <xf numFmtId="0" fontId="20" fillId="33" borderId="46" xfId="0" applyFont="1" applyFill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43" fillId="33" borderId="48" xfId="0" applyFont="1" applyFill="1" applyBorder="1" applyAlignment="1">
      <alignment vertical="top" wrapText="1"/>
    </xf>
    <xf numFmtId="188" fontId="21" fillId="33" borderId="48" xfId="0" applyNumberFormat="1" applyFont="1" applyFill="1" applyBorder="1" applyAlignment="1">
      <alignment horizontal="center" vertical="top" wrapText="1"/>
    </xf>
    <xf numFmtId="0" fontId="20" fillId="33" borderId="41" xfId="0" applyFont="1" applyFill="1" applyBorder="1" applyAlignment="1">
      <alignment vertical="top" wrapText="1"/>
    </xf>
    <xf numFmtId="0" fontId="20" fillId="0" borderId="41" xfId="0" applyFont="1" applyBorder="1" applyAlignment="1">
      <alignment vertical="top" wrapText="1"/>
    </xf>
    <xf numFmtId="0" fontId="41" fillId="33" borderId="49" xfId="0" applyFont="1" applyFill="1" applyBorder="1" applyAlignment="1">
      <alignment vertical="top" wrapText="1"/>
    </xf>
    <xf numFmtId="0" fontId="19" fillId="33" borderId="50" xfId="0" applyFont="1" applyFill="1" applyBorder="1" applyAlignment="1">
      <alignment horizontal="right" vertical="top" wrapText="1"/>
    </xf>
    <xf numFmtId="188" fontId="42" fillId="33" borderId="50" xfId="0" applyNumberFormat="1" applyFont="1" applyFill="1" applyBorder="1" applyAlignment="1">
      <alignment horizontal="center" vertical="top" wrapText="1"/>
    </xf>
    <xf numFmtId="0" fontId="20" fillId="0" borderId="40" xfId="0" applyFont="1" applyBorder="1" applyAlignment="1">
      <alignment vertical="top" wrapText="1"/>
    </xf>
    <xf numFmtId="0" fontId="20" fillId="0" borderId="51" xfId="0" applyFont="1" applyBorder="1" applyAlignment="1">
      <alignment vertical="top" wrapText="1"/>
    </xf>
    <xf numFmtId="0" fontId="20" fillId="33" borderId="52" xfId="0" applyFont="1" applyFill="1" applyBorder="1" applyAlignment="1">
      <alignment vertical="top" wrapText="1"/>
    </xf>
    <xf numFmtId="0" fontId="20" fillId="33" borderId="53" xfId="0" applyFont="1" applyFill="1" applyBorder="1" applyAlignment="1">
      <alignment vertical="top" wrapText="1"/>
    </xf>
    <xf numFmtId="0" fontId="20" fillId="33" borderId="54" xfId="0" applyFont="1" applyFill="1" applyBorder="1" applyAlignment="1">
      <alignment vertical="top" wrapText="1"/>
    </xf>
    <xf numFmtId="0" fontId="20" fillId="33" borderId="55" xfId="0" applyFont="1" applyFill="1" applyBorder="1" applyAlignment="1">
      <alignment vertical="top" wrapText="1"/>
    </xf>
    <xf numFmtId="0" fontId="20" fillId="33" borderId="35" xfId="0" applyFont="1" applyFill="1" applyBorder="1" applyAlignment="1">
      <alignment vertical="top" wrapText="1"/>
    </xf>
    <xf numFmtId="0" fontId="20" fillId="33" borderId="50" xfId="0" applyFont="1" applyFill="1" applyBorder="1" applyAlignment="1">
      <alignment vertical="top" wrapText="1"/>
    </xf>
    <xf numFmtId="0" fontId="20" fillId="33" borderId="56" xfId="0" applyFont="1" applyFill="1" applyBorder="1" applyAlignment="1">
      <alignment vertical="top" wrapText="1"/>
    </xf>
    <xf numFmtId="0" fontId="20" fillId="33" borderId="54" xfId="0" applyFont="1" applyFill="1" applyBorder="1" applyAlignment="1">
      <alignment vertical="top" wrapText="1"/>
    </xf>
    <xf numFmtId="0" fontId="20" fillId="33" borderId="57" xfId="0" applyFont="1" applyFill="1" applyBorder="1" applyAlignment="1">
      <alignment vertical="top" wrapText="1"/>
    </xf>
    <xf numFmtId="0" fontId="20" fillId="33" borderId="58" xfId="0" applyFont="1" applyFill="1" applyBorder="1" applyAlignment="1">
      <alignment vertical="top" wrapText="1"/>
    </xf>
    <xf numFmtId="0" fontId="20" fillId="33" borderId="59" xfId="0" applyFont="1" applyFill="1" applyBorder="1" applyAlignment="1">
      <alignment vertical="top" wrapText="1"/>
    </xf>
    <xf numFmtId="0" fontId="20" fillId="33" borderId="36" xfId="0" applyFont="1" applyFill="1" applyBorder="1" applyAlignment="1">
      <alignment vertical="top" wrapText="1"/>
    </xf>
    <xf numFmtId="0" fontId="41" fillId="33" borderId="60" xfId="0" applyFont="1" applyFill="1" applyBorder="1" applyAlignment="1">
      <alignment vertical="top" wrapText="1"/>
    </xf>
    <xf numFmtId="188" fontId="21" fillId="0" borderId="61" xfId="0" applyNumberFormat="1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0" fillId="33" borderId="62" xfId="0" applyFont="1" applyFill="1" applyBorder="1" applyAlignment="1">
      <alignment vertical="top" wrapText="1"/>
    </xf>
    <xf numFmtId="0" fontId="20" fillId="33" borderId="63" xfId="0" applyFont="1" applyFill="1" applyBorder="1" applyAlignment="1">
      <alignment vertical="top" wrapText="1"/>
    </xf>
    <xf numFmtId="0" fontId="20" fillId="33" borderId="64" xfId="0" applyFont="1" applyFill="1" applyBorder="1" applyAlignment="1">
      <alignment vertical="top" wrapText="1"/>
    </xf>
    <xf numFmtId="0" fontId="20" fillId="33" borderId="18" xfId="0" applyFont="1" applyFill="1" applyBorder="1" applyAlignment="1">
      <alignment vertical="top" wrapText="1"/>
    </xf>
    <xf numFmtId="188" fontId="15" fillId="33" borderId="32" xfId="0" applyNumberFormat="1" applyFont="1" applyFill="1" applyBorder="1" applyAlignment="1">
      <alignment horizontal="center" vertical="top" wrapText="1"/>
    </xf>
    <xf numFmtId="188" fontId="15" fillId="33" borderId="37" xfId="0" applyNumberFormat="1" applyFont="1" applyFill="1" applyBorder="1" applyAlignment="1">
      <alignment horizontal="center" vertical="top" wrapText="1"/>
    </xf>
    <xf numFmtId="188" fontId="15" fillId="33" borderId="31" xfId="0" applyNumberFormat="1" applyFont="1" applyFill="1" applyBorder="1" applyAlignment="1">
      <alignment horizontal="center" vertical="top" wrapText="1"/>
    </xf>
    <xf numFmtId="0" fontId="20" fillId="33" borderId="16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1" fillId="0" borderId="48" xfId="0" applyFont="1" applyBorder="1" applyAlignment="1">
      <alignment/>
    </xf>
    <xf numFmtId="0" fontId="10" fillId="33" borderId="11" xfId="0" applyFont="1" applyFill="1" applyBorder="1" applyAlignment="1">
      <alignment vertical="top" wrapText="1"/>
    </xf>
    <xf numFmtId="0" fontId="19" fillId="33" borderId="65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vertical="top" wrapText="1"/>
    </xf>
    <xf numFmtId="0" fontId="19" fillId="33" borderId="4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0" fontId="1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vertical="top"/>
    </xf>
    <xf numFmtId="0" fontId="1" fillId="0" borderId="68" xfId="0" applyFont="1" applyBorder="1" applyAlignment="1">
      <alignment vertical="top"/>
    </xf>
    <xf numFmtId="0" fontId="1" fillId="0" borderId="10" xfId="52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66" xfId="52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vertical="center" wrapText="1"/>
    </xf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>
      <alignment vertical="top"/>
    </xf>
    <xf numFmtId="0" fontId="1" fillId="0" borderId="3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top" wrapText="1"/>
    </xf>
    <xf numFmtId="188" fontId="1" fillId="0" borderId="68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vertical="top"/>
    </xf>
    <xf numFmtId="188" fontId="1" fillId="0" borderId="10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center"/>
    </xf>
    <xf numFmtId="0" fontId="1" fillId="0" borderId="48" xfId="0" applyFont="1" applyBorder="1" applyAlignment="1">
      <alignment horizontal="center" vertical="top" wrapText="1"/>
    </xf>
    <xf numFmtId="4" fontId="1" fillId="0" borderId="68" xfId="0" applyNumberFormat="1" applyFont="1" applyBorder="1" applyAlignment="1">
      <alignment vertical="top"/>
    </xf>
    <xf numFmtId="0" fontId="44" fillId="0" borderId="66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top" wrapText="1"/>
    </xf>
    <xf numFmtId="0" fontId="44" fillId="0" borderId="67" xfId="0" applyFont="1" applyBorder="1" applyAlignment="1">
      <alignment vertical="top"/>
    </xf>
    <xf numFmtId="4" fontId="44" fillId="0" borderId="67" xfId="0" applyNumberFormat="1" applyFont="1" applyBorder="1" applyAlignment="1">
      <alignment vertical="top"/>
    </xf>
    <xf numFmtId="176" fontId="44" fillId="0" borderId="16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0" fontId="44" fillId="0" borderId="69" xfId="0" applyFont="1" applyBorder="1" applyAlignment="1">
      <alignment vertical="top"/>
    </xf>
    <xf numFmtId="4" fontId="44" fillId="0" borderId="69" xfId="0" applyNumberFormat="1" applyFont="1" applyBorder="1" applyAlignment="1">
      <alignment vertical="top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69" xfId="0" applyFont="1" applyBorder="1" applyAlignment="1">
      <alignment vertical="top"/>
    </xf>
    <xf numFmtId="4" fontId="1" fillId="0" borderId="69" xfId="0" applyNumberFormat="1" applyFont="1" applyBorder="1" applyAlignment="1">
      <alignment vertical="top"/>
    </xf>
    <xf numFmtId="176" fontId="1" fillId="0" borderId="19" xfId="0" applyNumberFormat="1" applyFont="1" applyBorder="1" applyAlignment="1">
      <alignment vertical="top"/>
    </xf>
    <xf numFmtId="0" fontId="44" fillId="0" borderId="15" xfId="0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top" wrapText="1"/>
    </xf>
    <xf numFmtId="0" fontId="44" fillId="0" borderId="20" xfId="0" applyFont="1" applyBorder="1" applyAlignment="1">
      <alignment vertical="top"/>
    </xf>
    <xf numFmtId="4" fontId="44" fillId="0" borderId="20" xfId="0" applyNumberFormat="1" applyFont="1" applyBorder="1" applyAlignment="1">
      <alignment vertical="top"/>
    </xf>
    <xf numFmtId="176" fontId="44" fillId="0" borderId="21" xfId="0" applyNumberFormat="1" applyFont="1" applyBorder="1" applyAlignment="1">
      <alignment vertical="top"/>
    </xf>
    <xf numFmtId="0" fontId="1" fillId="0" borderId="66" xfId="0" applyFont="1" applyBorder="1" applyAlignment="1">
      <alignment horizontal="center" vertical="top" wrapText="1"/>
    </xf>
    <xf numFmtId="0" fontId="1" fillId="0" borderId="10" xfId="52" applyFont="1" applyFill="1" applyBorder="1" applyAlignment="1" applyProtection="1">
      <alignment vertical="top" wrapText="1"/>
      <protection/>
    </xf>
    <xf numFmtId="176" fontId="1" fillId="0" borderId="24" xfId="0" applyNumberFormat="1" applyFont="1" applyBorder="1" applyAlignment="1">
      <alignment vertical="top"/>
    </xf>
    <xf numFmtId="176" fontId="1" fillId="0" borderId="18" xfId="0" applyNumberFormat="1" applyFont="1" applyBorder="1" applyAlignment="1">
      <alignment vertical="top"/>
    </xf>
    <xf numFmtId="0" fontId="1" fillId="0" borderId="66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17" fontId="6" fillId="0" borderId="10" xfId="0" applyNumberFormat="1" applyFont="1" applyBorder="1" applyAlignment="1">
      <alignment/>
    </xf>
    <xf numFmtId="0" fontId="11" fillId="0" borderId="2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right" vertical="top" wrapText="1"/>
    </xf>
    <xf numFmtId="0" fontId="76" fillId="0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right" vertical="top" wrapText="1"/>
    </xf>
    <xf numFmtId="0" fontId="5" fillId="33" borderId="18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14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76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top" wrapText="1"/>
    </xf>
    <xf numFmtId="180" fontId="5" fillId="0" borderId="32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right" vertical="top" wrapText="1"/>
    </xf>
    <xf numFmtId="49" fontId="5" fillId="0" borderId="66" xfId="0" applyNumberFormat="1" applyFont="1" applyFill="1" applyBorder="1" applyAlignment="1" applyProtection="1">
      <alignment horizontal="left" vertical="top" wrapText="1"/>
      <protection/>
    </xf>
    <xf numFmtId="0" fontId="14" fillId="0" borderId="31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76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>
      <alignment horizontal="center" vertical="top" wrapText="1"/>
    </xf>
    <xf numFmtId="0" fontId="5" fillId="33" borderId="64" xfId="0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14" fillId="35" borderId="32" xfId="0" applyFont="1" applyFill="1" applyBorder="1" applyAlignment="1">
      <alignment horizontal="center" vertical="top" wrapText="1"/>
    </xf>
    <xf numFmtId="0" fontId="14" fillId="35" borderId="32" xfId="0" applyFont="1" applyFill="1" applyBorder="1" applyAlignment="1">
      <alignment horizontal="center" vertical="top" wrapText="1"/>
    </xf>
    <xf numFmtId="0" fontId="76" fillId="35" borderId="32" xfId="0" applyFont="1" applyFill="1" applyBorder="1" applyAlignment="1">
      <alignment horizontal="center" vertical="center" wrapText="1"/>
    </xf>
    <xf numFmtId="180" fontId="5" fillId="35" borderId="32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80" fontId="48" fillId="0" borderId="10" xfId="0" applyNumberFormat="1" applyFont="1" applyBorder="1" applyAlignment="1">
      <alignment vertical="top" wrapText="1"/>
    </xf>
    <xf numFmtId="180" fontId="11" fillId="0" borderId="10" xfId="0" applyNumberFormat="1" applyFont="1" applyBorder="1" applyAlignment="1">
      <alignment vertical="top" wrapText="1"/>
    </xf>
    <xf numFmtId="0" fontId="48" fillId="0" borderId="24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189" fontId="5" fillId="0" borderId="0" xfId="0" applyNumberFormat="1" applyFont="1" applyAlignment="1">
      <alignment horizontal="center" vertical="top" wrapText="1"/>
    </xf>
    <xf numFmtId="0" fontId="48" fillId="33" borderId="0" xfId="0" applyFont="1" applyFill="1" applyAlignment="1">
      <alignment vertical="top" wrapText="1"/>
    </xf>
    <xf numFmtId="4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2" fontId="5" fillId="0" borderId="0" xfId="0" applyNumberFormat="1" applyFont="1" applyAlignment="1">
      <alignment horizontal="right" vertical="top" wrapText="1"/>
    </xf>
    <xf numFmtId="0" fontId="9" fillId="33" borderId="0" xfId="0" applyFont="1" applyFill="1" applyAlignment="1">
      <alignment horizontal="right" vertical="top" wrapText="1"/>
    </xf>
    <xf numFmtId="0" fontId="9" fillId="0" borderId="0" xfId="0" applyFont="1" applyAlignment="1">
      <alignment wrapText="1"/>
    </xf>
    <xf numFmtId="188" fontId="19" fillId="33" borderId="32" xfId="0" applyNumberFormat="1" applyFont="1" applyFill="1" applyBorder="1" applyAlignment="1">
      <alignment vertical="top" wrapText="1"/>
    </xf>
    <xf numFmtId="188" fontId="50" fillId="33" borderId="69" xfId="0" applyNumberFormat="1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right" vertical="top" wrapText="1"/>
    </xf>
    <xf numFmtId="188" fontId="51" fillId="33" borderId="69" xfId="0" applyNumberFormat="1" applyFont="1" applyFill="1" applyBorder="1" applyAlignment="1">
      <alignment horizontal="center" vertical="top" wrapText="1"/>
    </xf>
    <xf numFmtId="188" fontId="19" fillId="33" borderId="37" xfId="0" applyNumberFormat="1" applyFont="1" applyFill="1" applyBorder="1" applyAlignment="1">
      <alignment horizontal="right" vertical="top" wrapText="1"/>
    </xf>
    <xf numFmtId="188" fontId="52" fillId="33" borderId="70" xfId="0" applyNumberFormat="1" applyFont="1" applyFill="1" applyBorder="1" applyAlignment="1">
      <alignment horizontal="center" vertical="top" wrapText="1"/>
    </xf>
    <xf numFmtId="188" fontId="19" fillId="33" borderId="31" xfId="0" applyNumberFormat="1" applyFont="1" applyFill="1" applyBorder="1" applyAlignment="1">
      <alignment horizontal="right" vertical="top" wrapText="1"/>
    </xf>
    <xf numFmtId="188" fontId="52" fillId="33" borderId="71" xfId="0" applyNumberFormat="1" applyFont="1" applyFill="1" applyBorder="1" applyAlignment="1">
      <alignment horizontal="center" vertical="top" wrapText="1"/>
    </xf>
    <xf numFmtId="188" fontId="53" fillId="33" borderId="69" xfId="0" applyNumberFormat="1" applyFont="1" applyFill="1" applyBorder="1" applyAlignment="1">
      <alignment horizontal="center" vertical="top" wrapText="1"/>
    </xf>
    <xf numFmtId="188" fontId="20" fillId="33" borderId="70" xfId="0" applyNumberFormat="1" applyFont="1" applyFill="1" applyBorder="1" applyAlignment="1">
      <alignment horizontal="center" vertical="top" wrapText="1"/>
    </xf>
    <xf numFmtId="188" fontId="20" fillId="33" borderId="37" xfId="0" applyNumberFormat="1" applyFont="1" applyFill="1" applyBorder="1" applyAlignment="1">
      <alignment horizontal="center" vertical="top" wrapText="1"/>
    </xf>
    <xf numFmtId="188" fontId="20" fillId="33" borderId="71" xfId="0" applyNumberFormat="1" applyFont="1" applyFill="1" applyBorder="1" applyAlignment="1">
      <alignment horizontal="center" vertical="top" wrapText="1"/>
    </xf>
    <xf numFmtId="188" fontId="20" fillId="33" borderId="31" xfId="0" applyNumberFormat="1" applyFont="1" applyFill="1" applyBorder="1" applyAlignment="1">
      <alignment horizontal="center" vertical="top" wrapText="1"/>
    </xf>
    <xf numFmtId="188" fontId="53" fillId="33" borderId="69" xfId="0" applyNumberFormat="1" applyFont="1" applyFill="1" applyBorder="1" applyAlignment="1">
      <alignment horizontal="center" vertical="top" wrapText="1"/>
    </xf>
    <xf numFmtId="188" fontId="53" fillId="33" borderId="32" xfId="0" applyNumberFormat="1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left" vertical="top" wrapText="1"/>
    </xf>
    <xf numFmtId="188" fontId="53" fillId="33" borderId="66" xfId="0" applyNumberFormat="1" applyFont="1" applyFill="1" applyBorder="1" applyAlignment="1">
      <alignment horizontal="center" vertical="top" wrapText="1"/>
    </xf>
    <xf numFmtId="188" fontId="53" fillId="33" borderId="67" xfId="0" applyNumberFormat="1" applyFont="1" applyFill="1" applyBorder="1" applyAlignment="1">
      <alignment horizontal="center" vertical="top" wrapText="1"/>
    </xf>
    <xf numFmtId="188" fontId="53" fillId="33" borderId="10" xfId="0" applyNumberFormat="1" applyFont="1" applyFill="1" applyBorder="1" applyAlignment="1">
      <alignment horizontal="center" vertical="top" wrapText="1"/>
    </xf>
    <xf numFmtId="188" fontId="53" fillId="33" borderId="17" xfId="0" applyNumberFormat="1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19" fillId="33" borderId="3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vertical="top" wrapText="1"/>
    </xf>
    <xf numFmtId="188" fontId="53" fillId="33" borderId="15" xfId="0" applyNumberFormat="1" applyFont="1" applyFill="1" applyBorder="1" applyAlignment="1">
      <alignment horizontal="center" vertical="top" wrapText="1"/>
    </xf>
    <xf numFmtId="188" fontId="23" fillId="33" borderId="34" xfId="0" applyNumberFormat="1" applyFont="1" applyFill="1" applyBorder="1" applyAlignment="1">
      <alignment horizontal="center" vertical="top" wrapText="1"/>
    </xf>
    <xf numFmtId="188" fontId="51" fillId="33" borderId="35" xfId="0" applyNumberFormat="1" applyFont="1" applyFill="1" applyBorder="1" applyAlignment="1">
      <alignment horizontal="center" vertical="top" wrapText="1"/>
    </xf>
    <xf numFmtId="0" fontId="19" fillId="33" borderId="72" xfId="0" applyFont="1" applyFill="1" applyBorder="1" applyAlignment="1">
      <alignment horizontal="right" vertical="top" wrapText="1"/>
    </xf>
    <xf numFmtId="188" fontId="42" fillId="33" borderId="53" xfId="0" applyNumberFormat="1" applyFont="1" applyFill="1" applyBorder="1" applyAlignment="1">
      <alignment horizontal="center" vertical="top" wrapText="1"/>
    </xf>
    <xf numFmtId="0" fontId="19" fillId="33" borderId="73" xfId="0" applyFont="1" applyFill="1" applyBorder="1" applyAlignment="1">
      <alignment horizontal="right" vertical="top" wrapText="1"/>
    </xf>
    <xf numFmtId="188" fontId="42" fillId="33" borderId="73" xfId="0" applyNumberFormat="1" applyFont="1" applyFill="1" applyBorder="1" applyAlignment="1">
      <alignment horizontal="center" vertical="top" wrapText="1"/>
    </xf>
    <xf numFmtId="0" fontId="19" fillId="33" borderId="74" xfId="0" applyFont="1" applyFill="1" applyBorder="1" applyAlignment="1">
      <alignment horizontal="right" vertical="top" wrapText="1"/>
    </xf>
    <xf numFmtId="188" fontId="53" fillId="33" borderId="74" xfId="0" applyNumberFormat="1" applyFont="1" applyFill="1" applyBorder="1" applyAlignment="1">
      <alignment horizontal="center" vertical="top" wrapText="1"/>
    </xf>
    <xf numFmtId="188" fontId="20" fillId="33" borderId="75" xfId="0" applyNumberFormat="1" applyFont="1" applyFill="1" applyBorder="1" applyAlignment="1">
      <alignment horizontal="center" vertical="top" wrapText="1"/>
    </xf>
    <xf numFmtId="188" fontId="20" fillId="33" borderId="69" xfId="0" applyNumberFormat="1" applyFont="1" applyFill="1" applyBorder="1" applyAlignment="1">
      <alignment horizontal="center" vertical="top" wrapText="1"/>
    </xf>
    <xf numFmtId="188" fontId="20" fillId="33" borderId="32" xfId="0" applyNumberFormat="1" applyFont="1" applyFill="1" applyBorder="1" applyAlignment="1">
      <alignment horizontal="center" vertical="top" wrapText="1"/>
    </xf>
    <xf numFmtId="188" fontId="15" fillId="33" borderId="75" xfId="0" applyNumberFormat="1" applyFont="1" applyFill="1" applyBorder="1" applyAlignment="1">
      <alignment horizontal="center" vertical="top" wrapText="1"/>
    </xf>
    <xf numFmtId="0" fontId="19" fillId="33" borderId="76" xfId="0" applyFont="1" applyFill="1" applyBorder="1" applyAlignment="1">
      <alignment horizontal="right" vertical="top" wrapText="1"/>
    </xf>
    <xf numFmtId="188" fontId="53" fillId="33" borderId="65" xfId="0" applyNumberFormat="1" applyFont="1" applyFill="1" applyBorder="1" applyAlignment="1">
      <alignment horizontal="center" vertical="top" wrapText="1"/>
    </xf>
    <xf numFmtId="188" fontId="53" fillId="33" borderId="71" xfId="0" applyNumberFormat="1" applyFont="1" applyFill="1" applyBorder="1" applyAlignment="1">
      <alignment horizontal="center" vertical="top" wrapText="1"/>
    </xf>
    <xf numFmtId="188" fontId="53" fillId="33" borderId="31" xfId="0" applyNumberFormat="1" applyFont="1" applyFill="1" applyBorder="1" applyAlignment="1">
      <alignment horizontal="center" vertical="top" wrapText="1"/>
    </xf>
    <xf numFmtId="188" fontId="53" fillId="33" borderId="37" xfId="0" applyNumberFormat="1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right" vertical="top" wrapText="1"/>
    </xf>
    <xf numFmtId="188" fontId="53" fillId="33" borderId="20" xfId="0" applyNumberFormat="1" applyFont="1" applyFill="1" applyBorder="1" applyAlignment="1">
      <alignment horizontal="center" vertical="top" wrapText="1"/>
    </xf>
    <xf numFmtId="188" fontId="23" fillId="33" borderId="30" xfId="0" applyNumberFormat="1" applyFont="1" applyFill="1" applyBorder="1" applyAlignment="1">
      <alignment horizontal="center" vertical="top" wrapText="1"/>
    </xf>
    <xf numFmtId="188" fontId="51" fillId="33" borderId="10" xfId="0" applyNumberFormat="1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vertical="top" wrapText="1"/>
    </xf>
    <xf numFmtId="0" fontId="19" fillId="33" borderId="66" xfId="0" applyFont="1" applyFill="1" applyBorder="1" applyAlignment="1">
      <alignment horizontal="right" vertical="top" wrapText="1"/>
    </xf>
    <xf numFmtId="188" fontId="42" fillId="33" borderId="66" xfId="0" applyNumberFormat="1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right" vertical="top" wrapText="1"/>
    </xf>
    <xf numFmtId="0" fontId="19" fillId="33" borderId="77" xfId="0" applyFont="1" applyFill="1" applyBorder="1" applyAlignment="1">
      <alignment horizontal="right" vertical="top" wrapText="1"/>
    </xf>
    <xf numFmtId="188" fontId="20" fillId="33" borderId="77" xfId="0" applyNumberFormat="1" applyFont="1" applyFill="1" applyBorder="1" applyAlignment="1">
      <alignment horizontal="center" vertical="top" wrapText="1"/>
    </xf>
    <xf numFmtId="188" fontId="51" fillId="33" borderId="48" xfId="0" applyNumberFormat="1" applyFont="1" applyFill="1" applyBorder="1" applyAlignment="1">
      <alignment horizontal="center" vertical="top" wrapText="1"/>
    </xf>
    <xf numFmtId="188" fontId="51" fillId="33" borderId="78" xfId="0" applyNumberFormat="1" applyFont="1" applyFill="1" applyBorder="1" applyAlignment="1">
      <alignment horizontal="center" vertical="top" wrapText="1"/>
    </xf>
    <xf numFmtId="188" fontId="53" fillId="33" borderId="75" xfId="0" applyNumberFormat="1" applyFont="1" applyFill="1" applyBorder="1" applyAlignment="1">
      <alignment horizontal="center" vertical="top" wrapText="1"/>
    </xf>
    <xf numFmtId="188" fontId="53" fillId="33" borderId="38" xfId="0" applyNumberFormat="1" applyFont="1" applyFill="1" applyBorder="1" applyAlignment="1">
      <alignment horizontal="center" vertical="top" wrapText="1"/>
    </xf>
    <xf numFmtId="188" fontId="23" fillId="33" borderId="79" xfId="0" applyNumberFormat="1" applyFont="1" applyFill="1" applyBorder="1" applyAlignment="1">
      <alignment horizontal="center" vertical="top" wrapText="1"/>
    </xf>
    <xf numFmtId="188" fontId="23" fillId="33" borderId="55" xfId="0" applyNumberFormat="1" applyFont="1" applyFill="1" applyBorder="1" applyAlignment="1">
      <alignment horizontal="center" vertical="top" wrapText="1"/>
    </xf>
    <xf numFmtId="188" fontId="51" fillId="33" borderId="80" xfId="0" applyNumberFormat="1" applyFont="1" applyFill="1" applyBorder="1" applyAlignment="1">
      <alignment horizontal="center" vertical="top" wrapText="1"/>
    </xf>
    <xf numFmtId="0" fontId="19" fillId="33" borderId="54" xfId="0" applyFont="1" applyFill="1" applyBorder="1" applyAlignment="1">
      <alignment horizontal="right" vertical="top" wrapText="1"/>
    </xf>
    <xf numFmtId="188" fontId="54" fillId="33" borderId="80" xfId="0" applyNumberFormat="1" applyFont="1" applyFill="1" applyBorder="1" applyAlignment="1">
      <alignment horizontal="center" vertical="top" wrapText="1"/>
    </xf>
    <xf numFmtId="188" fontId="54" fillId="33" borderId="35" xfId="0" applyNumberFormat="1" applyFont="1" applyFill="1" applyBorder="1" applyAlignment="1">
      <alignment horizontal="center" vertical="top" wrapText="1"/>
    </xf>
    <xf numFmtId="0" fontId="19" fillId="33" borderId="59" xfId="0" applyFont="1" applyFill="1" applyBorder="1" applyAlignment="1">
      <alignment horizontal="right" vertical="top" wrapText="1"/>
    </xf>
    <xf numFmtId="188" fontId="42" fillId="33" borderId="80" xfId="0" applyNumberFormat="1" applyFont="1" applyFill="1" applyBorder="1" applyAlignment="1">
      <alignment horizontal="center" vertical="top" wrapText="1"/>
    </xf>
    <xf numFmtId="188" fontId="42" fillId="33" borderId="35" xfId="0" applyNumberFormat="1" applyFont="1" applyFill="1" applyBorder="1" applyAlignment="1">
      <alignment horizontal="center" vertical="top" wrapText="1"/>
    </xf>
    <xf numFmtId="0" fontId="0" fillId="33" borderId="54" xfId="0" applyFont="1" applyFill="1" applyBorder="1" applyAlignment="1">
      <alignment horizontal="justify" vertical="top" wrapText="1"/>
    </xf>
    <xf numFmtId="0" fontId="19" fillId="33" borderId="56" xfId="0" applyFont="1" applyFill="1" applyBorder="1" applyAlignment="1">
      <alignment horizontal="right" vertical="top" wrapText="1"/>
    </xf>
    <xf numFmtId="188" fontId="53" fillId="33" borderId="80" xfId="0" applyNumberFormat="1" applyFont="1" applyFill="1" applyBorder="1" applyAlignment="1">
      <alignment horizontal="center" vertical="top" wrapText="1"/>
    </xf>
    <xf numFmtId="188" fontId="53" fillId="33" borderId="35" xfId="0" applyNumberFormat="1" applyFont="1" applyFill="1" applyBorder="1" applyAlignment="1">
      <alignment horizontal="center" vertical="top" wrapText="1"/>
    </xf>
    <xf numFmtId="0" fontId="0" fillId="33" borderId="57" xfId="0" applyFont="1" applyFill="1" applyBorder="1" applyAlignment="1">
      <alignment horizontal="justify" vertical="top" wrapText="1"/>
    </xf>
    <xf numFmtId="0" fontId="19" fillId="33" borderId="57" xfId="0" applyFont="1" applyFill="1" applyBorder="1" applyAlignment="1">
      <alignment horizontal="right" vertical="top" wrapText="1"/>
    </xf>
    <xf numFmtId="0" fontId="8" fillId="33" borderId="58" xfId="0" applyFont="1" applyFill="1" applyBorder="1" applyAlignment="1">
      <alignment horizontal="justify" vertical="top" wrapText="1"/>
    </xf>
    <xf numFmtId="0" fontId="19" fillId="33" borderId="58" xfId="0" applyFont="1" applyFill="1" applyBorder="1" applyAlignment="1">
      <alignment vertical="top" wrapText="1"/>
    </xf>
    <xf numFmtId="0" fontId="8" fillId="33" borderId="54" xfId="0" applyFont="1" applyFill="1" applyBorder="1" applyAlignment="1">
      <alignment horizontal="justify" vertical="top" wrapText="1"/>
    </xf>
    <xf numFmtId="188" fontId="20" fillId="33" borderId="80" xfId="0" applyNumberFormat="1" applyFont="1" applyFill="1" applyBorder="1" applyAlignment="1">
      <alignment horizontal="center" vertical="top" wrapText="1"/>
    </xf>
    <xf numFmtId="188" fontId="20" fillId="33" borderId="35" xfId="0" applyNumberFormat="1" applyFont="1" applyFill="1" applyBorder="1" applyAlignment="1">
      <alignment horizontal="center" vertical="top" wrapText="1"/>
    </xf>
    <xf numFmtId="0" fontId="8" fillId="33" borderId="59" xfId="0" applyFont="1" applyFill="1" applyBorder="1" applyAlignment="1">
      <alignment horizontal="justify" vertical="top" wrapText="1"/>
    </xf>
    <xf numFmtId="0" fontId="19" fillId="33" borderId="58" xfId="0" applyFont="1" applyFill="1" applyBorder="1" applyAlignment="1">
      <alignment horizontal="right" vertical="top" wrapText="1"/>
    </xf>
    <xf numFmtId="188" fontId="52" fillId="33" borderId="80" xfId="0" applyNumberFormat="1" applyFont="1" applyFill="1" applyBorder="1" applyAlignment="1">
      <alignment horizontal="center" vertical="top" wrapText="1"/>
    </xf>
    <xf numFmtId="188" fontId="52" fillId="33" borderId="35" xfId="0" applyNumberFormat="1" applyFont="1" applyFill="1" applyBorder="1" applyAlignment="1">
      <alignment horizontal="center" vertical="top" wrapText="1"/>
    </xf>
    <xf numFmtId="0" fontId="8" fillId="33" borderId="50" xfId="0" applyFont="1" applyFill="1" applyBorder="1" applyAlignment="1">
      <alignment horizontal="justify" vertical="top" wrapText="1"/>
    </xf>
    <xf numFmtId="0" fontId="19" fillId="33" borderId="50" xfId="0" applyFont="1" applyFill="1" applyBorder="1" applyAlignment="1">
      <alignment vertical="top" wrapText="1"/>
    </xf>
    <xf numFmtId="188" fontId="53" fillId="33" borderId="81" xfId="0" applyNumberFormat="1" applyFont="1" applyFill="1" applyBorder="1" applyAlignment="1">
      <alignment horizontal="center" vertical="top" wrapText="1"/>
    </xf>
    <xf numFmtId="188" fontId="53" fillId="33" borderId="50" xfId="0" applyNumberFormat="1" applyFont="1" applyFill="1" applyBorder="1" applyAlignment="1">
      <alignment horizontal="center" vertical="top" wrapText="1"/>
    </xf>
    <xf numFmtId="188" fontId="23" fillId="33" borderId="54" xfId="0" applyNumberFormat="1" applyFont="1" applyFill="1" applyBorder="1" applyAlignment="1">
      <alignment horizontal="center" vertical="top" wrapText="1"/>
    </xf>
    <xf numFmtId="188" fontId="23" fillId="33" borderId="35" xfId="0" applyNumberFormat="1" applyFont="1" applyFill="1" applyBorder="1" applyAlignment="1">
      <alignment horizontal="center" vertical="top" wrapText="1"/>
    </xf>
    <xf numFmtId="0" fontId="41" fillId="33" borderId="82" xfId="0" applyFont="1" applyFill="1" applyBorder="1" applyAlignment="1">
      <alignment vertical="top" wrapText="1"/>
    </xf>
    <xf numFmtId="0" fontId="19" fillId="33" borderId="83" xfId="0" applyFont="1" applyFill="1" applyBorder="1" applyAlignment="1">
      <alignment horizontal="right" vertical="top" wrapText="1"/>
    </xf>
    <xf numFmtId="188" fontId="52" fillId="33" borderId="53" xfId="0" applyNumberFormat="1" applyFont="1" applyFill="1" applyBorder="1" applyAlignment="1">
      <alignment horizontal="center" vertical="top" wrapText="1"/>
    </xf>
    <xf numFmtId="188" fontId="20" fillId="33" borderId="73" xfId="0" applyNumberFormat="1" applyFont="1" applyFill="1" applyBorder="1" applyAlignment="1">
      <alignment horizontal="center" vertical="top" wrapText="1"/>
    </xf>
    <xf numFmtId="0" fontId="19" fillId="33" borderId="48" xfId="0" applyFont="1" applyFill="1" applyBorder="1" applyAlignment="1">
      <alignment horizontal="right" vertical="top" wrapText="1"/>
    </xf>
    <xf numFmtId="188" fontId="53" fillId="33" borderId="76" xfId="0" applyNumberFormat="1" applyFont="1" applyFill="1" applyBorder="1" applyAlignment="1">
      <alignment horizontal="center" vertical="top" wrapText="1"/>
    </xf>
    <xf numFmtId="188" fontId="20" fillId="33" borderId="38" xfId="0" applyNumberFormat="1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justify" vertical="top" wrapText="1"/>
    </xf>
    <xf numFmtId="188" fontId="20" fillId="33" borderId="20" xfId="0" applyNumberFormat="1" applyFont="1" applyFill="1" applyBorder="1" applyAlignment="1">
      <alignment horizontal="center" vertical="top" wrapText="1"/>
    </xf>
    <xf numFmtId="0" fontId="55" fillId="33" borderId="60" xfId="0" applyFont="1" applyFill="1" applyBorder="1" applyAlignment="1">
      <alignment vertical="top" wrapText="1"/>
    </xf>
    <xf numFmtId="0" fontId="41" fillId="33" borderId="84" xfId="0" applyFont="1" applyFill="1" applyBorder="1" applyAlignment="1">
      <alignment vertical="top" wrapText="1"/>
    </xf>
    <xf numFmtId="0" fontId="19" fillId="33" borderId="85" xfId="0" applyFont="1" applyFill="1" applyBorder="1" applyAlignment="1">
      <alignment vertical="top" wrapText="1"/>
    </xf>
    <xf numFmtId="188" fontId="23" fillId="33" borderId="83" xfId="0" applyNumberFormat="1" applyFont="1" applyFill="1" applyBorder="1" applyAlignment="1">
      <alignment horizontal="center" vertical="top" wrapText="1"/>
    </xf>
    <xf numFmtId="0" fontId="41" fillId="33" borderId="54" xfId="0" applyFont="1" applyFill="1" applyBorder="1" applyAlignment="1">
      <alignment vertical="top" wrapText="1"/>
    </xf>
    <xf numFmtId="188" fontId="42" fillId="33" borderId="35" xfId="0" applyNumberFormat="1" applyFont="1" applyFill="1" applyBorder="1" applyAlignment="1">
      <alignment horizontal="center" vertical="top" wrapText="1"/>
    </xf>
    <xf numFmtId="0" fontId="8" fillId="33" borderId="36" xfId="0" applyFont="1" applyFill="1" applyBorder="1" applyAlignment="1">
      <alignment horizontal="justify" vertical="top" wrapText="1"/>
    </xf>
    <xf numFmtId="0" fontId="19" fillId="33" borderId="36" xfId="0" applyFont="1" applyFill="1" applyBorder="1" applyAlignment="1">
      <alignment horizontal="right" vertical="top" wrapText="1"/>
    </xf>
    <xf numFmtId="188" fontId="42" fillId="33" borderId="58" xfId="0" applyNumberFormat="1" applyFont="1" applyFill="1" applyBorder="1" applyAlignment="1">
      <alignment horizontal="center" vertical="top" wrapText="1"/>
    </xf>
    <xf numFmtId="188" fontId="52" fillId="33" borderId="58" xfId="0" applyNumberFormat="1" applyFont="1" applyFill="1" applyBorder="1" applyAlignment="1">
      <alignment horizontal="center" vertical="top" wrapText="1"/>
    </xf>
    <xf numFmtId="188" fontId="23" fillId="33" borderId="55" xfId="0" applyNumberFormat="1" applyFont="1" applyFill="1" applyBorder="1" applyAlignment="1">
      <alignment horizontal="center" vertical="top" wrapText="1"/>
    </xf>
    <xf numFmtId="188" fontId="51" fillId="33" borderId="54" xfId="0" applyNumberFormat="1" applyFont="1" applyFill="1" applyBorder="1" applyAlignment="1">
      <alignment horizontal="center" vertical="top" wrapText="1"/>
    </xf>
    <xf numFmtId="0" fontId="8" fillId="33" borderId="49" xfId="0" applyFont="1" applyFill="1" applyBorder="1" applyAlignment="1">
      <alignment horizontal="justify" vertical="top" wrapText="1"/>
    </xf>
    <xf numFmtId="188" fontId="51" fillId="33" borderId="56" xfId="0" applyNumberFormat="1" applyFont="1" applyFill="1" applyBorder="1" applyAlignment="1">
      <alignment horizontal="center" vertical="top" wrapText="1"/>
    </xf>
    <xf numFmtId="0" fontId="41" fillId="33" borderId="34" xfId="0" applyFont="1" applyFill="1" applyBorder="1" applyAlignment="1">
      <alignment horizontal="left" vertical="top" wrapText="1"/>
    </xf>
    <xf numFmtId="0" fontId="19" fillId="33" borderId="34" xfId="0" applyFont="1" applyFill="1" applyBorder="1" applyAlignment="1">
      <alignment horizontal="left" vertical="top" wrapText="1"/>
    </xf>
    <xf numFmtId="0" fontId="8" fillId="33" borderId="80" xfId="0" applyFont="1" applyFill="1" applyBorder="1" applyAlignment="1">
      <alignment horizontal="justify" vertical="top" wrapText="1"/>
    </xf>
    <xf numFmtId="0" fontId="19" fillId="33" borderId="80" xfId="0" applyFont="1" applyFill="1" applyBorder="1" applyAlignment="1">
      <alignment horizontal="right" vertical="top" wrapText="1"/>
    </xf>
    <xf numFmtId="188" fontId="52" fillId="33" borderId="80" xfId="0" applyNumberFormat="1" applyFont="1" applyFill="1" applyBorder="1" applyAlignment="1">
      <alignment horizontal="center" vertical="top" wrapText="1"/>
    </xf>
    <xf numFmtId="188" fontId="22" fillId="33" borderId="80" xfId="0" applyNumberFormat="1" applyFont="1" applyFill="1" applyBorder="1" applyAlignment="1">
      <alignment horizontal="center" vertical="top" wrapText="1"/>
    </xf>
    <xf numFmtId="0" fontId="8" fillId="33" borderId="81" xfId="0" applyFont="1" applyFill="1" applyBorder="1" applyAlignment="1">
      <alignment horizontal="justify" vertical="top" wrapText="1"/>
    </xf>
    <xf numFmtId="0" fontId="19" fillId="33" borderId="81" xfId="0" applyFont="1" applyFill="1" applyBorder="1" applyAlignment="1">
      <alignment horizontal="right" vertical="top" wrapText="1"/>
    </xf>
    <xf numFmtId="188" fontId="22" fillId="33" borderId="81" xfId="0" applyNumberFormat="1" applyFont="1" applyFill="1" applyBorder="1" applyAlignment="1">
      <alignment horizontal="center" vertical="top" wrapText="1"/>
    </xf>
    <xf numFmtId="0" fontId="19" fillId="33" borderId="86" xfId="0" applyFont="1" applyFill="1" applyBorder="1" applyAlignment="1">
      <alignment horizontal="right" vertical="top" wrapText="1"/>
    </xf>
    <xf numFmtId="0" fontId="19" fillId="33" borderId="87" xfId="0" applyFont="1" applyFill="1" applyBorder="1" applyAlignment="1">
      <alignment vertical="top" wrapText="1"/>
    </xf>
    <xf numFmtId="0" fontId="41" fillId="33" borderId="54" xfId="0" applyFont="1" applyFill="1" applyBorder="1" applyAlignment="1">
      <alignment horizontal="left" vertical="top" wrapText="1"/>
    </xf>
    <xf numFmtId="0" fontId="19" fillId="33" borderId="88" xfId="0" applyFont="1" applyFill="1" applyBorder="1" applyAlignment="1">
      <alignment horizontal="right" vertical="top" wrapText="1"/>
    </xf>
    <xf numFmtId="188" fontId="57" fillId="33" borderId="54" xfId="0" applyNumberFormat="1" applyFont="1" applyFill="1" applyBorder="1" applyAlignment="1">
      <alignment horizontal="center" vertical="top" wrapText="1"/>
    </xf>
    <xf numFmtId="0" fontId="19" fillId="33" borderId="89" xfId="0" applyFont="1" applyFill="1" applyBorder="1" applyAlignment="1">
      <alignment horizontal="right" vertical="top" wrapText="1"/>
    </xf>
    <xf numFmtId="188" fontId="57" fillId="33" borderId="56" xfId="0" applyNumberFormat="1" applyFont="1" applyFill="1" applyBorder="1" applyAlignment="1">
      <alignment horizontal="center" vertical="top" wrapText="1"/>
    </xf>
    <xf numFmtId="0" fontId="41" fillId="33" borderId="56" xfId="0" applyFont="1" applyFill="1" applyBorder="1" applyAlignment="1">
      <alignment vertical="top" wrapText="1"/>
    </xf>
    <xf numFmtId="188" fontId="20" fillId="33" borderId="56" xfId="0" applyNumberFormat="1" applyFont="1" applyFill="1" applyBorder="1" applyAlignment="1">
      <alignment horizontal="center" vertical="top" wrapText="1"/>
    </xf>
    <xf numFmtId="188" fontId="21" fillId="33" borderId="55" xfId="0" applyNumberFormat="1" applyFont="1" applyFill="1" applyBorder="1" applyAlignment="1">
      <alignment horizontal="center" vertical="top" wrapText="1"/>
    </xf>
    <xf numFmtId="188" fontId="21" fillId="33" borderId="90" xfId="0" applyNumberFormat="1" applyFont="1" applyFill="1" applyBorder="1" applyAlignment="1">
      <alignment horizontal="center" vertical="top" wrapText="1"/>
    </xf>
    <xf numFmtId="0" fontId="41" fillId="33" borderId="89" xfId="0" applyFont="1" applyFill="1" applyBorder="1" applyAlignment="1">
      <alignment vertical="top" wrapText="1"/>
    </xf>
    <xf numFmtId="0" fontId="19" fillId="33" borderId="35" xfId="0" applyFont="1" applyFill="1" applyBorder="1" applyAlignment="1">
      <alignment horizontal="right" vertical="top" wrapText="1"/>
    </xf>
    <xf numFmtId="188" fontId="42" fillId="33" borderId="56" xfId="0" applyNumberFormat="1" applyFont="1" applyFill="1" applyBorder="1" applyAlignment="1">
      <alignment horizontal="center" vertical="top" wrapText="1"/>
    </xf>
    <xf numFmtId="188" fontId="42" fillId="33" borderId="43" xfId="0" applyNumberFormat="1" applyFont="1" applyFill="1" applyBorder="1" applyAlignment="1">
      <alignment horizontal="center" vertical="top" wrapText="1"/>
    </xf>
    <xf numFmtId="188" fontId="53" fillId="33" borderId="91" xfId="0" applyNumberFormat="1" applyFont="1" applyFill="1" applyBorder="1" applyAlignment="1">
      <alignment horizontal="center" vertical="top" wrapText="1"/>
    </xf>
    <xf numFmtId="188" fontId="20" fillId="33" borderId="57" xfId="0" applyNumberFormat="1" applyFont="1" applyFill="1" applyBorder="1" applyAlignment="1">
      <alignment horizontal="center" vertical="top" wrapText="1"/>
    </xf>
    <xf numFmtId="188" fontId="20" fillId="33" borderId="72" xfId="0" applyNumberFormat="1" applyFont="1" applyFill="1" applyBorder="1" applyAlignment="1">
      <alignment horizontal="center" vertical="top" wrapText="1"/>
    </xf>
    <xf numFmtId="188" fontId="53" fillId="33" borderId="58" xfId="0" applyNumberFormat="1" applyFont="1" applyFill="1" applyBorder="1" applyAlignment="1">
      <alignment horizontal="center" vertical="top" wrapText="1"/>
    </xf>
    <xf numFmtId="188" fontId="20" fillId="33" borderId="73" xfId="0" applyNumberFormat="1" applyFont="1" applyFill="1" applyBorder="1" applyAlignment="1">
      <alignment horizontal="center" vertical="top" wrapText="1"/>
    </xf>
    <xf numFmtId="0" fontId="19" fillId="33" borderId="30" xfId="0" applyFont="1" applyFill="1" applyBorder="1" applyAlignment="1">
      <alignment horizontal="left" vertical="top" wrapText="1"/>
    </xf>
    <xf numFmtId="188" fontId="23" fillId="33" borderId="48" xfId="0" applyNumberFormat="1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vertical="top" wrapText="1"/>
    </xf>
    <xf numFmtId="0" fontId="19" fillId="33" borderId="48" xfId="0" applyFont="1" applyFill="1" applyBorder="1" applyAlignment="1">
      <alignment vertical="top" wrapText="1"/>
    </xf>
    <xf numFmtId="0" fontId="10" fillId="33" borderId="92" xfId="0" applyFont="1" applyFill="1" applyBorder="1" applyAlignment="1">
      <alignment vertical="top" wrapText="1"/>
    </xf>
    <xf numFmtId="188" fontId="15" fillId="33" borderId="37" xfId="0" applyNumberFormat="1" applyFont="1" applyFill="1" applyBorder="1" applyAlignment="1">
      <alignment horizontal="center" vertical="top" wrapText="1"/>
    </xf>
    <xf numFmtId="0" fontId="8" fillId="33" borderId="93" xfId="0" applyFont="1" applyFill="1" applyBorder="1" applyAlignment="1">
      <alignment vertical="top" wrapText="1"/>
    </xf>
    <xf numFmtId="0" fontId="19" fillId="33" borderId="77" xfId="0" applyFont="1" applyFill="1" applyBorder="1" applyAlignment="1">
      <alignment vertical="top" wrapText="1"/>
    </xf>
    <xf numFmtId="0" fontId="19" fillId="33" borderId="32" xfId="0" applyFont="1" applyFill="1" applyBorder="1" applyAlignment="1">
      <alignment horizontal="left" vertical="top" wrapText="1"/>
    </xf>
    <xf numFmtId="49" fontId="20" fillId="0" borderId="94" xfId="0" applyNumberFormat="1" applyFont="1" applyBorder="1" applyAlignment="1">
      <alignment horizontal="left" vertical="center" wrapText="1"/>
    </xf>
    <xf numFmtId="0" fontId="19" fillId="33" borderId="65" xfId="0" applyFont="1" applyFill="1" applyBorder="1" applyAlignment="1">
      <alignment horizontal="right" vertical="top" wrapText="1"/>
    </xf>
    <xf numFmtId="188" fontId="15" fillId="33" borderId="65" xfId="0" applyNumberFormat="1" applyFont="1" applyFill="1" applyBorder="1" applyAlignment="1">
      <alignment horizontal="center" vertical="top" wrapText="1"/>
    </xf>
    <xf numFmtId="188" fontId="15" fillId="33" borderId="95" xfId="0" applyNumberFormat="1" applyFont="1" applyFill="1" applyBorder="1" applyAlignment="1">
      <alignment horizontal="center" vertical="top" wrapText="1"/>
    </xf>
    <xf numFmtId="49" fontId="20" fillId="0" borderId="96" xfId="0" applyNumberFormat="1" applyFont="1" applyBorder="1" applyAlignment="1">
      <alignment horizontal="left" vertical="center" wrapText="1"/>
    </xf>
    <xf numFmtId="0" fontId="19" fillId="33" borderId="31" xfId="0" applyFont="1" applyFill="1" applyBorder="1" applyAlignment="1">
      <alignment horizontal="right" vertical="top" wrapText="1"/>
    </xf>
    <xf numFmtId="188" fontId="15" fillId="33" borderId="31" xfId="0" applyNumberFormat="1" applyFont="1" applyFill="1" applyBorder="1" applyAlignment="1">
      <alignment horizontal="center" vertical="top" wrapText="1"/>
    </xf>
    <xf numFmtId="188" fontId="15" fillId="33" borderId="74" xfId="0" applyNumberFormat="1" applyFont="1" applyFill="1" applyBorder="1" applyAlignment="1">
      <alignment horizontal="center" vertical="top" wrapText="1"/>
    </xf>
    <xf numFmtId="188" fontId="15" fillId="33" borderId="97" xfId="0" applyNumberFormat="1" applyFont="1" applyFill="1" applyBorder="1" applyAlignment="1">
      <alignment horizontal="center" vertical="top" wrapText="1"/>
    </xf>
    <xf numFmtId="49" fontId="20" fillId="0" borderId="98" xfId="0" applyNumberFormat="1" applyFont="1" applyBorder="1" applyAlignment="1">
      <alignment horizontal="left" vertical="center" wrapText="1"/>
    </xf>
    <xf numFmtId="0" fontId="19" fillId="33" borderId="38" xfId="0" applyFont="1" applyFill="1" applyBorder="1" applyAlignment="1">
      <alignment horizontal="right" vertical="top" wrapText="1"/>
    </xf>
    <xf numFmtId="49" fontId="20" fillId="0" borderId="99" xfId="0" applyNumberFormat="1" applyFont="1" applyBorder="1" applyAlignment="1">
      <alignment horizontal="left" vertical="center" wrapText="1"/>
    </xf>
    <xf numFmtId="0" fontId="19" fillId="33" borderId="32" xfId="0" applyFont="1" applyFill="1" applyBorder="1" applyAlignment="1">
      <alignment vertical="top" wrapText="1"/>
    </xf>
    <xf numFmtId="188" fontId="15" fillId="33" borderId="30" xfId="0" applyNumberFormat="1" applyFont="1" applyFill="1" applyBorder="1" applyAlignment="1">
      <alignment horizontal="center" vertical="top" wrapText="1"/>
    </xf>
    <xf numFmtId="188" fontId="15" fillId="33" borderId="83" xfId="0" applyNumberFormat="1" applyFont="1" applyFill="1" applyBorder="1" applyAlignment="1">
      <alignment horizontal="center" vertical="top" wrapText="1"/>
    </xf>
    <xf numFmtId="49" fontId="20" fillId="0" borderId="100" xfId="0" applyNumberFormat="1" applyFont="1" applyBorder="1" applyAlignment="1">
      <alignment horizontal="left" vertical="center" wrapText="1"/>
    </xf>
    <xf numFmtId="188" fontId="15" fillId="33" borderId="77" xfId="0" applyNumberFormat="1" applyFont="1" applyFill="1" applyBorder="1" applyAlignment="1">
      <alignment horizontal="center" vertical="top" wrapText="1"/>
    </xf>
    <xf numFmtId="49" fontId="25" fillId="0" borderId="101" xfId="0" applyNumberFormat="1" applyFont="1" applyBorder="1" applyAlignment="1">
      <alignment horizontal="left" vertical="top" wrapText="1"/>
    </xf>
    <xf numFmtId="0" fontId="43" fillId="33" borderId="30" xfId="0" applyFont="1" applyFill="1" applyBorder="1" applyAlignment="1">
      <alignment vertical="top" wrapText="1"/>
    </xf>
    <xf numFmtId="49" fontId="20" fillId="0" borderId="11" xfId="0" applyNumberFormat="1" applyFont="1" applyBorder="1" applyAlignment="1">
      <alignment horizontal="left" vertical="center" wrapText="1"/>
    </xf>
    <xf numFmtId="188" fontId="15" fillId="33" borderId="69" xfId="0" applyNumberFormat="1" applyFont="1" applyFill="1" applyBorder="1" applyAlignment="1">
      <alignment horizontal="center" vertical="top" wrapText="1"/>
    </xf>
    <xf numFmtId="0" fontId="8" fillId="33" borderId="82" xfId="0" applyFont="1" applyFill="1" applyBorder="1" applyAlignment="1">
      <alignment vertical="top" wrapText="1"/>
    </xf>
    <xf numFmtId="188" fontId="15" fillId="33" borderId="71" xfId="0" applyNumberFormat="1" applyFont="1" applyFill="1" applyBorder="1" applyAlignment="1">
      <alignment horizontal="center" vertical="top" wrapText="1"/>
    </xf>
    <xf numFmtId="0" fontId="19" fillId="33" borderId="32" xfId="0" applyFont="1" applyFill="1" applyBorder="1" applyAlignment="1">
      <alignment horizontal="right" vertical="top" wrapText="1"/>
    </xf>
    <xf numFmtId="188" fontId="15" fillId="33" borderId="32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Border="1" applyAlignment="1">
      <alignment horizontal="left" vertical="center" wrapText="1"/>
    </xf>
    <xf numFmtId="188" fontId="15" fillId="33" borderId="38" xfId="0" applyNumberFormat="1" applyFont="1" applyFill="1" applyBorder="1" applyAlignment="1">
      <alignment horizontal="center" vertical="top" wrapText="1"/>
    </xf>
    <xf numFmtId="49" fontId="20" fillId="0" borderId="102" xfId="0" applyNumberFormat="1" applyFont="1" applyBorder="1" applyAlignment="1">
      <alignment horizontal="left" vertical="center" wrapText="1"/>
    </xf>
    <xf numFmtId="188" fontId="22" fillId="33" borderId="38" xfId="0" applyNumberFormat="1" applyFont="1" applyFill="1" applyBorder="1" applyAlignment="1">
      <alignment horizontal="center" vertical="top" wrapText="1"/>
    </xf>
    <xf numFmtId="49" fontId="20" fillId="0" borderId="103" xfId="0" applyNumberFormat="1" applyFont="1" applyBorder="1" applyAlignment="1">
      <alignment horizontal="left" vertical="center" wrapText="1"/>
    </xf>
    <xf numFmtId="0" fontId="19" fillId="33" borderId="77" xfId="0" applyFont="1" applyFill="1" applyBorder="1" applyAlignment="1">
      <alignment horizontal="right" vertical="top" wrapText="1"/>
    </xf>
    <xf numFmtId="49" fontId="25" fillId="0" borderId="104" xfId="0" applyNumberFormat="1" applyFont="1" applyBorder="1" applyAlignment="1">
      <alignment horizontal="left" vertical="top" wrapText="1"/>
    </xf>
    <xf numFmtId="0" fontId="43" fillId="33" borderId="66" xfId="0" applyFont="1" applyFill="1" applyBorder="1" applyAlignment="1">
      <alignment vertical="top" wrapText="1"/>
    </xf>
    <xf numFmtId="188" fontId="23" fillId="33" borderId="29" xfId="0" applyNumberFormat="1" applyFont="1" applyFill="1" applyBorder="1" applyAlignment="1">
      <alignment horizontal="center" vertical="top" wrapText="1"/>
    </xf>
    <xf numFmtId="188" fontId="53" fillId="33" borderId="32" xfId="0" applyNumberFormat="1" applyFont="1" applyFill="1" applyBorder="1" applyAlignment="1">
      <alignment horizontal="center" vertical="top" wrapText="1"/>
    </xf>
    <xf numFmtId="0" fontId="8" fillId="33" borderId="102" xfId="0" applyFont="1" applyFill="1" applyBorder="1" applyAlignment="1">
      <alignment horizontal="justify" vertical="top" wrapText="1"/>
    </xf>
    <xf numFmtId="0" fontId="43" fillId="33" borderId="29" xfId="0" applyFont="1" applyFill="1" applyBorder="1" applyAlignment="1">
      <alignment vertical="top" wrapText="1"/>
    </xf>
    <xf numFmtId="0" fontId="43" fillId="33" borderId="29" xfId="0" applyFont="1" applyFill="1" applyBorder="1" applyAlignment="1">
      <alignment vertical="top" wrapText="1"/>
    </xf>
    <xf numFmtId="0" fontId="10" fillId="33" borderId="82" xfId="0" applyFont="1" applyFill="1" applyBorder="1" applyAlignment="1">
      <alignment vertical="top" wrapText="1"/>
    </xf>
    <xf numFmtId="0" fontId="8" fillId="0" borderId="32" xfId="0" applyFont="1" applyBorder="1" applyAlignment="1">
      <alignment vertical="top"/>
    </xf>
    <xf numFmtId="0" fontId="55" fillId="0" borderId="32" xfId="0" applyFont="1" applyBorder="1" applyAlignment="1">
      <alignment vertical="top"/>
    </xf>
    <xf numFmtId="0" fontId="8" fillId="0" borderId="32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/>
    </xf>
    <xf numFmtId="0" fontId="41" fillId="0" borderId="66" xfId="0" applyFont="1" applyBorder="1" applyAlignment="1">
      <alignment horizontal="center" vertical="top"/>
    </xf>
    <xf numFmtId="0" fontId="10" fillId="0" borderId="105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0" fontId="1" fillId="0" borderId="66" xfId="0" applyFont="1" applyBorder="1" applyAlignment="1">
      <alignment horizontal="left" vertical="top" wrapText="1"/>
    </xf>
    <xf numFmtId="16" fontId="1" fillId="0" borderId="66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0" borderId="66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49" fontId="1" fillId="0" borderId="34" xfId="0" applyNumberFormat="1" applyFont="1" applyBorder="1" applyAlignment="1">
      <alignment horizontal="center" vertical="top" wrapText="1"/>
    </xf>
    <xf numFmtId="0" fontId="1" fillId="0" borderId="61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61" xfId="0" applyFont="1" applyBorder="1" applyAlignment="1">
      <alignment vertical="top"/>
    </xf>
    <xf numFmtId="0" fontId="1" fillId="0" borderId="106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 wrapText="1"/>
    </xf>
    <xf numFmtId="0" fontId="30" fillId="0" borderId="55" xfId="0" applyFont="1" applyBorder="1" applyAlignment="1">
      <alignment horizontal="center" vertical="top" wrapText="1"/>
    </xf>
    <xf numFmtId="0" fontId="33" fillId="0" borderId="50" xfId="0" applyFont="1" applyBorder="1" applyAlignment="1">
      <alignment vertical="top"/>
    </xf>
    <xf numFmtId="0" fontId="1" fillId="0" borderId="60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26" fillId="0" borderId="0" xfId="0" applyFont="1" applyAlignment="1">
      <alignment horizontal="right" vertical="center"/>
    </xf>
    <xf numFmtId="0" fontId="2" fillId="0" borderId="107" xfId="0" applyFont="1" applyBorder="1" applyAlignment="1">
      <alignment horizontal="center" wrapText="1"/>
    </xf>
    <xf numFmtId="0" fontId="2" fillId="0" borderId="108" xfId="0" applyFont="1" applyBorder="1" applyAlignment="1">
      <alignment horizontal="center" wrapText="1"/>
    </xf>
    <xf numFmtId="0" fontId="2" fillId="0" borderId="109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32" fillId="0" borderId="50" xfId="0" applyFont="1" applyBorder="1" applyAlignment="1">
      <alignment/>
    </xf>
    <xf numFmtId="0" fontId="28" fillId="0" borderId="0" xfId="0" applyFont="1" applyAlignment="1">
      <alignment horizontal="center"/>
    </xf>
    <xf numFmtId="0" fontId="31" fillId="0" borderId="90" xfId="0" applyFont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3" fillId="0" borderId="17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110" xfId="0" applyFont="1" applyBorder="1" applyAlignment="1">
      <alignment horizontal="left" wrapText="1"/>
    </xf>
    <xf numFmtId="0" fontId="2" fillId="0" borderId="10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1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top" wrapText="1"/>
    </xf>
    <xf numFmtId="0" fontId="32" fillId="0" borderId="8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2" xfId="0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110" xfId="0" applyFont="1" applyBorder="1" applyAlignment="1">
      <alignment horizontal="left"/>
    </xf>
    <xf numFmtId="0" fontId="0" fillId="0" borderId="22" xfId="0" applyFont="1" applyBorder="1" applyAlignment="1">
      <alignment horizontal="center" vertical="top"/>
    </xf>
    <xf numFmtId="0" fontId="2" fillId="0" borderId="107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7" fillId="0" borderId="1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18" fillId="0" borderId="0" xfId="0" applyFont="1" applyAlignment="1">
      <alignment horizontal="right" vertical="top" wrapText="1"/>
    </xf>
    <xf numFmtId="0" fontId="36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46" fillId="33" borderId="25" xfId="0" applyFont="1" applyFill="1" applyBorder="1" applyAlignment="1">
      <alignment horizontal="center" vertical="top" wrapText="1"/>
    </xf>
    <xf numFmtId="0" fontId="46" fillId="33" borderId="24" xfId="0" applyFont="1" applyFill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1" fillId="33" borderId="34" xfId="0" applyFont="1" applyFill="1" applyBorder="1" applyAlignment="1">
      <alignment horizontal="left" vertical="top" wrapText="1"/>
    </xf>
    <xf numFmtId="0" fontId="41" fillId="33" borderId="54" xfId="0" applyFont="1" applyFill="1" applyBorder="1" applyAlignment="1">
      <alignment horizontal="left" vertical="top" wrapText="1"/>
    </xf>
    <xf numFmtId="0" fontId="19" fillId="33" borderId="34" xfId="0" applyFont="1" applyFill="1" applyBorder="1" applyAlignment="1">
      <alignment horizontal="left" vertical="top" wrapText="1"/>
    </xf>
    <xf numFmtId="0" fontId="19" fillId="33" borderId="53" xfId="0" applyFont="1" applyFill="1" applyBorder="1" applyAlignment="1">
      <alignment horizontal="left" vertical="top" wrapText="1"/>
    </xf>
    <xf numFmtId="0" fontId="20" fillId="33" borderId="34" xfId="0" applyFont="1" applyFill="1" applyBorder="1" applyAlignment="1">
      <alignment horizontal="left" vertical="top" wrapText="1"/>
    </xf>
    <xf numFmtId="0" fontId="20" fillId="33" borderId="54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0" fontId="19" fillId="33" borderId="34" xfId="0" applyFont="1" applyFill="1" applyBorder="1" applyAlignment="1">
      <alignment horizontal="center" vertical="top" wrapText="1"/>
    </xf>
    <xf numFmtId="0" fontId="19" fillId="33" borderId="53" xfId="0" applyFont="1" applyFill="1" applyBorder="1" applyAlignment="1">
      <alignment horizontal="center" vertical="top" wrapText="1"/>
    </xf>
    <xf numFmtId="0" fontId="41" fillId="33" borderId="114" xfId="0" applyFont="1" applyFill="1" applyBorder="1" applyAlignment="1">
      <alignment horizontal="left" vertical="top" wrapText="1"/>
    </xf>
    <xf numFmtId="0" fontId="41" fillId="33" borderId="105" xfId="0" applyFont="1" applyFill="1" applyBorder="1" applyAlignment="1">
      <alignment horizontal="left" vertical="top" wrapText="1"/>
    </xf>
    <xf numFmtId="0" fontId="19" fillId="33" borderId="48" xfId="0" applyFont="1" applyFill="1" applyBorder="1" applyAlignment="1">
      <alignment horizontal="center" vertical="top" wrapText="1"/>
    </xf>
    <xf numFmtId="0" fontId="19" fillId="33" borderId="66" xfId="0" applyFont="1" applyFill="1" applyBorder="1" applyAlignment="1">
      <alignment horizontal="center" vertical="top" wrapText="1"/>
    </xf>
    <xf numFmtId="0" fontId="41" fillId="33" borderId="60" xfId="0" applyFont="1" applyFill="1" applyBorder="1" applyAlignment="1">
      <alignment horizontal="left" vertical="top" wrapText="1"/>
    </xf>
    <xf numFmtId="0" fontId="41" fillId="33" borderId="82" xfId="0" applyFont="1" applyFill="1" applyBorder="1" applyAlignment="1">
      <alignment horizontal="left" vertical="top" wrapText="1"/>
    </xf>
    <xf numFmtId="0" fontId="41" fillId="33" borderId="111" xfId="0" applyFont="1" applyFill="1" applyBorder="1" applyAlignment="1">
      <alignment horizontal="left" vertical="top" wrapText="1"/>
    </xf>
    <xf numFmtId="0" fontId="19" fillId="33" borderId="48" xfId="0" applyFont="1" applyFill="1" applyBorder="1" applyAlignment="1">
      <alignment horizontal="left" vertical="top" wrapText="1"/>
    </xf>
    <xf numFmtId="0" fontId="19" fillId="33" borderId="74" xfId="0" applyFont="1" applyFill="1" applyBorder="1" applyAlignment="1">
      <alignment horizontal="left" vertical="top" wrapText="1"/>
    </xf>
    <xf numFmtId="0" fontId="41" fillId="33" borderId="59" xfId="0" applyFont="1" applyFill="1" applyBorder="1" applyAlignment="1">
      <alignment horizontal="left" vertical="top" wrapText="1"/>
    </xf>
    <xf numFmtId="0" fontId="19" fillId="33" borderId="54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188" fontId="41" fillId="33" borderId="60" xfId="0" applyNumberFormat="1" applyFont="1" applyFill="1" applyBorder="1" applyAlignment="1">
      <alignment horizontal="left" vertical="top" wrapText="1"/>
    </xf>
    <xf numFmtId="188" fontId="41" fillId="33" borderId="82" xfId="0" applyNumberFormat="1" applyFont="1" applyFill="1" applyBorder="1" applyAlignment="1">
      <alignment horizontal="left" vertical="top" wrapText="1"/>
    </xf>
    <xf numFmtId="188" fontId="41" fillId="33" borderId="22" xfId="0" applyNumberFormat="1" applyFont="1" applyFill="1" applyBorder="1" applyAlignment="1">
      <alignment horizontal="left" vertical="top" wrapText="1"/>
    </xf>
    <xf numFmtId="0" fontId="8" fillId="33" borderId="111" xfId="0" applyFont="1" applyFill="1" applyBorder="1" applyAlignment="1">
      <alignment horizontal="left" vertical="top" wrapText="1"/>
    </xf>
    <xf numFmtId="0" fontId="8" fillId="33" borderId="82" xfId="0" applyFont="1" applyFill="1" applyBorder="1" applyAlignment="1">
      <alignment horizontal="left" vertical="top" wrapText="1"/>
    </xf>
    <xf numFmtId="0" fontId="41" fillId="33" borderId="36" xfId="0" applyFont="1" applyFill="1" applyBorder="1" applyAlignment="1">
      <alignment horizontal="left" vertical="top" wrapText="1"/>
    </xf>
    <xf numFmtId="0" fontId="20" fillId="33" borderId="19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12" fillId="33" borderId="0" xfId="0" applyFont="1" applyFill="1" applyAlignment="1">
      <alignment horizontal="center"/>
    </xf>
    <xf numFmtId="0" fontId="40" fillId="33" borderId="86" xfId="0" applyFont="1" applyFill="1" applyBorder="1" applyAlignment="1">
      <alignment horizontal="center" vertical="center" wrapText="1"/>
    </xf>
    <xf numFmtId="0" fontId="40" fillId="33" borderId="114" xfId="0" applyFont="1" applyFill="1" applyBorder="1" applyAlignment="1">
      <alignment horizontal="center" vertical="center" wrapText="1"/>
    </xf>
    <xf numFmtId="0" fontId="40" fillId="33" borderId="115" xfId="0" applyFont="1" applyFill="1" applyBorder="1" applyAlignment="1">
      <alignment horizontal="center" vertical="center" wrapText="1"/>
    </xf>
    <xf numFmtId="0" fontId="40" fillId="33" borderId="105" xfId="0" applyFont="1" applyFill="1" applyBorder="1" applyAlignment="1">
      <alignment horizontal="center" vertical="center" wrapText="1"/>
    </xf>
    <xf numFmtId="0" fontId="40" fillId="33" borderId="68" xfId="0" applyFont="1" applyFill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0" fontId="41" fillId="33" borderId="23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vertical="top" wrapText="1"/>
    </xf>
    <xf numFmtId="0" fontId="8" fillId="33" borderId="58" xfId="0" applyFont="1" applyFill="1" applyBorder="1" applyAlignment="1">
      <alignment horizontal="justify" vertical="top" wrapText="1"/>
    </xf>
    <xf numFmtId="0" fontId="8" fillId="33" borderId="53" xfId="0" applyFont="1" applyFill="1" applyBorder="1" applyAlignment="1">
      <alignment horizontal="justify" vertical="top" wrapText="1"/>
    </xf>
    <xf numFmtId="0" fontId="8" fillId="33" borderId="54" xfId="0" applyFont="1" applyFill="1" applyBorder="1" applyAlignment="1">
      <alignment horizontal="justify" vertical="top" wrapText="1"/>
    </xf>
    <xf numFmtId="0" fontId="8" fillId="33" borderId="60" xfId="0" applyFont="1" applyFill="1" applyBorder="1" applyAlignment="1">
      <alignment horizontal="justify" vertical="top" wrapText="1"/>
    </xf>
    <xf numFmtId="0" fontId="0" fillId="33" borderId="82" xfId="0" applyFont="1" applyFill="1" applyBorder="1" applyAlignment="1">
      <alignment horizontal="justify" vertical="top" wrapText="1"/>
    </xf>
    <xf numFmtId="0" fontId="0" fillId="33" borderId="22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0" fillId="33" borderId="8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horizontal="left" vertical="top" wrapText="1"/>
    </xf>
    <xf numFmtId="0" fontId="20" fillId="33" borderId="18" xfId="0" applyFont="1" applyFill="1" applyBorder="1" applyAlignment="1">
      <alignment vertical="top" wrapText="1"/>
    </xf>
    <xf numFmtId="0" fontId="8" fillId="33" borderId="82" xfId="0" applyFont="1" applyFill="1" applyBorder="1" applyAlignment="1">
      <alignment horizontal="justify" vertical="top" wrapText="1"/>
    </xf>
    <xf numFmtId="0" fontId="8" fillId="33" borderId="117" xfId="0" applyFont="1" applyFill="1" applyBorder="1" applyAlignment="1">
      <alignment horizontal="justify" vertical="top" wrapText="1"/>
    </xf>
    <xf numFmtId="0" fontId="8" fillId="33" borderId="106" xfId="0" applyFont="1" applyFill="1" applyBorder="1" applyAlignment="1">
      <alignment horizontal="justify" vertical="top" wrapText="1"/>
    </xf>
    <xf numFmtId="0" fontId="40" fillId="0" borderId="84" xfId="0" applyFont="1" applyFill="1" applyBorder="1" applyAlignment="1">
      <alignment horizontal="left" vertical="center" wrapText="1" indent="4"/>
    </xf>
    <xf numFmtId="0" fontId="40" fillId="0" borderId="51" xfId="0" applyFont="1" applyFill="1" applyBorder="1" applyAlignment="1">
      <alignment horizontal="left" vertical="center" wrapText="1" indent="4"/>
    </xf>
    <xf numFmtId="0" fontId="8" fillId="33" borderId="60" xfId="0" applyFont="1" applyFill="1" applyBorder="1" applyAlignment="1">
      <alignment horizontal="left" vertical="top" wrapText="1"/>
    </xf>
    <xf numFmtId="0" fontId="0" fillId="33" borderId="82" xfId="0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19" xfId="0" applyFont="1" applyFill="1" applyBorder="1" applyAlignment="1">
      <alignment horizontal="left" vertical="top" wrapText="1"/>
    </xf>
    <xf numFmtId="0" fontId="41" fillId="33" borderId="86" xfId="0" applyFont="1" applyFill="1" applyBorder="1" applyAlignment="1">
      <alignment horizontal="left" vertical="top" wrapText="1"/>
    </xf>
    <xf numFmtId="0" fontId="41" fillId="33" borderId="49" xfId="0" applyFont="1" applyFill="1" applyBorder="1" applyAlignment="1">
      <alignment horizontal="left" vertical="top" wrapText="1"/>
    </xf>
    <xf numFmtId="0" fontId="41" fillId="33" borderId="53" xfId="0" applyFont="1" applyFill="1" applyBorder="1" applyAlignment="1">
      <alignment horizontal="left" vertical="top" wrapText="1"/>
    </xf>
    <xf numFmtId="0" fontId="19" fillId="33" borderId="58" xfId="0" applyFont="1" applyFill="1" applyBorder="1" applyAlignment="1">
      <alignment horizontal="right" vertical="top" wrapText="1"/>
    </xf>
    <xf numFmtId="0" fontId="0" fillId="0" borderId="53" xfId="0" applyFont="1" applyBorder="1" applyAlignment="1">
      <alignment horizontal="right" vertical="top" wrapText="1"/>
    </xf>
    <xf numFmtId="188" fontId="53" fillId="33" borderId="58" xfId="0" applyNumberFormat="1" applyFont="1" applyFill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20" fillId="33" borderId="58" xfId="0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33" borderId="115" xfId="0" applyFont="1" applyFill="1" applyBorder="1" applyAlignment="1">
      <alignment horizontal="justify" vertical="top" wrapText="1"/>
    </xf>
    <xf numFmtId="0" fontId="0" fillId="33" borderId="49" xfId="0" applyFont="1" applyFill="1" applyBorder="1" applyAlignment="1">
      <alignment vertical="top" wrapText="1"/>
    </xf>
    <xf numFmtId="0" fontId="20" fillId="33" borderId="53" xfId="0" applyFont="1" applyFill="1" applyBorder="1" applyAlignment="1">
      <alignment horizontal="left" vertical="top" wrapText="1"/>
    </xf>
    <xf numFmtId="0" fontId="19" fillId="33" borderId="59" xfId="0" applyFont="1" applyFill="1" applyBorder="1" applyAlignment="1">
      <alignment horizontal="left" vertical="top" wrapText="1"/>
    </xf>
    <xf numFmtId="0" fontId="20" fillId="33" borderId="18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49" fontId="20" fillId="0" borderId="82" xfId="0" applyNumberFormat="1" applyFont="1" applyBorder="1" applyAlignment="1">
      <alignment horizontal="left" vertical="center" wrapText="1"/>
    </xf>
    <xf numFmtId="0" fontId="0" fillId="0" borderId="1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justify" vertical="top" wrapText="1"/>
    </xf>
    <xf numFmtId="0" fontId="0" fillId="33" borderId="116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top" wrapText="1"/>
    </xf>
    <xf numFmtId="0" fontId="58" fillId="0" borderId="11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1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120" zoomScaleSheetLayoutView="120" zoomScalePageLayoutView="0" workbookViewId="0" topLeftCell="A1">
      <selection activeCell="B65" sqref="B65"/>
    </sheetView>
  </sheetViews>
  <sheetFormatPr defaultColWidth="8.875" defaultRowHeight="12.75"/>
  <cols>
    <col min="1" max="1" width="5.00390625" style="2" customWidth="1"/>
    <col min="2" max="2" width="46.00390625" style="1" customWidth="1"/>
    <col min="3" max="3" width="13.75390625" style="8" customWidth="1"/>
    <col min="4" max="4" width="12.125" style="6" customWidth="1"/>
    <col min="5" max="5" width="12.00390625" style="6" customWidth="1"/>
    <col min="6" max="6" width="9.75390625" style="6" customWidth="1"/>
    <col min="7" max="7" width="10.25390625" style="1" customWidth="1"/>
    <col min="8" max="8" width="12.75390625" style="1" customWidth="1"/>
    <col min="9" max="9" width="13.00390625" style="1" customWidth="1"/>
    <col min="10" max="16384" width="8.875" style="1" customWidth="1"/>
  </cols>
  <sheetData>
    <row r="1" spans="1:6" s="77" customFormat="1" ht="13.5" customHeight="1">
      <c r="A1" s="542" t="s">
        <v>27</v>
      </c>
      <c r="B1" s="542"/>
      <c r="C1" s="542"/>
      <c r="D1" s="542"/>
      <c r="E1" s="542"/>
      <c r="F1" s="542"/>
    </row>
    <row r="2" spans="1:6" s="77" customFormat="1" ht="17.25" customHeight="1">
      <c r="A2" s="548" t="s">
        <v>18</v>
      </c>
      <c r="B2" s="548"/>
      <c r="C2" s="548"/>
      <c r="D2" s="548"/>
      <c r="E2" s="548"/>
      <c r="F2" s="548"/>
    </row>
    <row r="3" spans="1:6" s="77" customFormat="1" ht="17.25" customHeight="1">
      <c r="A3" s="552" t="s">
        <v>112</v>
      </c>
      <c r="B3" s="552"/>
      <c r="C3" s="552"/>
      <c r="D3" s="552"/>
      <c r="E3" s="552"/>
      <c r="F3" s="552"/>
    </row>
    <row r="4" spans="1:6" s="77" customFormat="1" ht="13.5" customHeight="1">
      <c r="A4" s="555" t="s">
        <v>113</v>
      </c>
      <c r="B4" s="555"/>
      <c r="C4" s="555"/>
      <c r="D4" s="555"/>
      <c r="E4" s="555"/>
      <c r="F4" s="555"/>
    </row>
    <row r="5" spans="1:6" s="77" customFormat="1" ht="17.25" customHeight="1">
      <c r="A5" s="549" t="s">
        <v>404</v>
      </c>
      <c r="B5" s="549"/>
      <c r="C5" s="549"/>
      <c r="D5" s="549"/>
      <c r="E5" s="549"/>
      <c r="F5" s="549"/>
    </row>
    <row r="6" ht="13.5" customHeight="1" thickBot="1">
      <c r="F6" s="78"/>
    </row>
    <row r="7" spans="1:6" ht="24" customHeight="1">
      <c r="A7" s="562" t="s">
        <v>0</v>
      </c>
      <c r="B7" s="550" t="s">
        <v>1</v>
      </c>
      <c r="C7" s="564" t="s">
        <v>28</v>
      </c>
      <c r="D7" s="538" t="s">
        <v>406</v>
      </c>
      <c r="E7" s="538" t="s">
        <v>405</v>
      </c>
      <c r="F7" s="553" t="s">
        <v>99</v>
      </c>
    </row>
    <row r="8" spans="1:6" ht="34.5" customHeight="1" thickBot="1">
      <c r="A8" s="563"/>
      <c r="B8" s="551"/>
      <c r="C8" s="565"/>
      <c r="D8" s="539"/>
      <c r="E8" s="539"/>
      <c r="F8" s="554"/>
    </row>
    <row r="9" spans="1:6" ht="15" customHeight="1" thickBot="1">
      <c r="A9" s="543"/>
      <c r="B9" s="544"/>
      <c r="C9" s="544"/>
      <c r="D9" s="545"/>
      <c r="E9" s="545"/>
      <c r="F9" s="546"/>
    </row>
    <row r="10" spans="1:6" ht="15" customHeight="1" thickBot="1">
      <c r="A10" s="543" t="s">
        <v>453</v>
      </c>
      <c r="B10" s="544"/>
      <c r="C10" s="544"/>
      <c r="D10" s="544"/>
      <c r="E10" s="544"/>
      <c r="F10" s="547"/>
    </row>
    <row r="11" spans="1:6" ht="17.25" customHeight="1">
      <c r="A11" s="540" t="s">
        <v>454</v>
      </c>
      <c r="B11" s="194" t="s">
        <v>104</v>
      </c>
      <c r="C11" s="195" t="s">
        <v>2</v>
      </c>
      <c r="D11" s="196">
        <v>9469</v>
      </c>
      <c r="E11" s="196">
        <v>10714</v>
      </c>
      <c r="F11" s="39">
        <f>E11/D11</f>
        <v>1.1314816770514309</v>
      </c>
    </row>
    <row r="12" spans="1:6" ht="11.25" customHeight="1">
      <c r="A12" s="541"/>
      <c r="B12" s="556" t="s">
        <v>108</v>
      </c>
      <c r="C12" s="557"/>
      <c r="D12" s="557"/>
      <c r="E12" s="557"/>
      <c r="F12" s="558"/>
    </row>
    <row r="13" spans="1:6" ht="25.5">
      <c r="A13" s="541"/>
      <c r="B13" s="197" t="s">
        <v>242</v>
      </c>
      <c r="C13" s="38" t="s">
        <v>2</v>
      </c>
      <c r="D13" s="41">
        <v>1422</v>
      </c>
      <c r="E13" s="41">
        <v>1404</v>
      </c>
      <c r="F13" s="39">
        <f>E13/D13</f>
        <v>0.9873417721518988</v>
      </c>
    </row>
    <row r="14" spans="1:6" ht="12.75">
      <c r="A14" s="541"/>
      <c r="B14" s="197" t="s">
        <v>15</v>
      </c>
      <c r="C14" s="38" t="s">
        <v>2</v>
      </c>
      <c r="D14" s="41">
        <v>614</v>
      </c>
      <c r="E14" s="41">
        <v>866</v>
      </c>
      <c r="F14" s="39">
        <f>E14/D14</f>
        <v>1.4104234527687296</v>
      </c>
    </row>
    <row r="15" spans="1:6" ht="12.75">
      <c r="A15" s="541"/>
      <c r="B15" s="197" t="s">
        <v>13</v>
      </c>
      <c r="C15" s="38" t="s">
        <v>2</v>
      </c>
      <c r="D15" s="41">
        <v>1437</v>
      </c>
      <c r="E15" s="41">
        <v>1355</v>
      </c>
      <c r="F15" s="39">
        <f aca="true" t="shared" si="0" ref="F15:F30">E15/D15</f>
        <v>0.942936673625609</v>
      </c>
    </row>
    <row r="16" spans="1:6" ht="12.75" customHeight="1">
      <c r="A16" s="541"/>
      <c r="B16" s="197" t="s">
        <v>243</v>
      </c>
      <c r="C16" s="38" t="s">
        <v>2</v>
      </c>
      <c r="D16" s="41">
        <v>140</v>
      </c>
      <c r="E16" s="41">
        <v>127</v>
      </c>
      <c r="F16" s="39">
        <f t="shared" si="0"/>
        <v>0.9071428571428571</v>
      </c>
    </row>
    <row r="17" spans="1:6" ht="25.5">
      <c r="A17" s="541"/>
      <c r="B17" s="197" t="s">
        <v>244</v>
      </c>
      <c r="C17" s="38" t="s">
        <v>2</v>
      </c>
      <c r="D17" s="41">
        <v>165</v>
      </c>
      <c r="E17" s="41">
        <v>161</v>
      </c>
      <c r="F17" s="39">
        <f t="shared" si="0"/>
        <v>0.9757575757575757</v>
      </c>
    </row>
    <row r="18" spans="1:9" ht="12.75">
      <c r="A18" s="541"/>
      <c r="B18" s="197" t="s">
        <v>12</v>
      </c>
      <c r="C18" s="38" t="s">
        <v>2</v>
      </c>
      <c r="D18" s="41">
        <v>902</v>
      </c>
      <c r="E18" s="41">
        <v>1212</v>
      </c>
      <c r="F18" s="39">
        <f t="shared" si="0"/>
        <v>1.3436807095343681</v>
      </c>
      <c r="I18" s="1" t="s">
        <v>448</v>
      </c>
    </row>
    <row r="19" spans="1:6" ht="38.25">
      <c r="A19" s="541"/>
      <c r="B19" s="197" t="s">
        <v>245</v>
      </c>
      <c r="C19" s="38" t="s">
        <v>2</v>
      </c>
      <c r="D19" s="41">
        <v>335</v>
      </c>
      <c r="E19" s="41">
        <v>321</v>
      </c>
      <c r="F19" s="39">
        <f t="shared" si="0"/>
        <v>0.9582089552238806</v>
      </c>
    </row>
    <row r="20" spans="1:6" ht="12.75">
      <c r="A20" s="541"/>
      <c r="B20" s="197" t="s">
        <v>246</v>
      </c>
      <c r="C20" s="38" t="s">
        <v>2</v>
      </c>
      <c r="D20" s="41">
        <v>117</v>
      </c>
      <c r="E20" s="41">
        <v>204</v>
      </c>
      <c r="F20" s="39">
        <f t="shared" si="0"/>
        <v>1.7435897435897436</v>
      </c>
    </row>
    <row r="21" spans="1:6" ht="12.75">
      <c r="A21" s="541"/>
      <c r="B21" s="197" t="s">
        <v>247</v>
      </c>
      <c r="C21" s="38" t="s">
        <v>2</v>
      </c>
      <c r="D21" s="41">
        <v>106</v>
      </c>
      <c r="E21" s="41">
        <v>154</v>
      </c>
      <c r="F21" s="39">
        <f t="shared" si="0"/>
        <v>1.4528301886792452</v>
      </c>
    </row>
    <row r="22" spans="1:6" ht="12.75">
      <c r="A22" s="541"/>
      <c r="B22" s="197" t="s">
        <v>248</v>
      </c>
      <c r="C22" s="38" t="s">
        <v>2</v>
      </c>
      <c r="D22" s="41">
        <v>18</v>
      </c>
      <c r="E22" s="41">
        <v>19</v>
      </c>
      <c r="F22" s="39">
        <f t="shared" si="0"/>
        <v>1.0555555555555556</v>
      </c>
    </row>
    <row r="23" spans="1:6" ht="25.5">
      <c r="A23" s="541"/>
      <c r="B23" s="197" t="s">
        <v>249</v>
      </c>
      <c r="C23" s="38" t="s">
        <v>2</v>
      </c>
      <c r="D23" s="41">
        <v>97</v>
      </c>
      <c r="E23" s="41">
        <v>144</v>
      </c>
      <c r="F23" s="39">
        <f t="shared" si="0"/>
        <v>1.4845360824742269</v>
      </c>
    </row>
    <row r="24" spans="1:6" ht="12.75">
      <c r="A24" s="541"/>
      <c r="B24" s="197" t="s">
        <v>284</v>
      </c>
      <c r="C24" s="38" t="s">
        <v>2</v>
      </c>
      <c r="D24" s="41">
        <v>2</v>
      </c>
      <c r="E24" s="41">
        <v>3</v>
      </c>
      <c r="F24" s="50" t="s">
        <v>209</v>
      </c>
    </row>
    <row r="25" spans="1:6" ht="25.5">
      <c r="A25" s="541"/>
      <c r="B25" s="197" t="s">
        <v>250</v>
      </c>
      <c r="C25" s="38" t="s">
        <v>2</v>
      </c>
      <c r="D25" s="41">
        <v>147</v>
      </c>
      <c r="E25" s="41">
        <v>164</v>
      </c>
      <c r="F25" s="39">
        <f t="shared" si="0"/>
        <v>1.1156462585034013</v>
      </c>
    </row>
    <row r="26" spans="1:6" ht="12.75">
      <c r="A26" s="541"/>
      <c r="B26" s="197" t="s">
        <v>14</v>
      </c>
      <c r="C26" s="38" t="s">
        <v>2</v>
      </c>
      <c r="D26" s="41">
        <v>1598</v>
      </c>
      <c r="E26" s="41">
        <v>1671</v>
      </c>
      <c r="F26" s="39">
        <f t="shared" si="0"/>
        <v>1.0456821026282854</v>
      </c>
    </row>
    <row r="27" spans="1:6" ht="25.5">
      <c r="A27" s="541"/>
      <c r="B27" s="197" t="s">
        <v>251</v>
      </c>
      <c r="C27" s="38" t="s">
        <v>2</v>
      </c>
      <c r="D27" s="41">
        <v>1299</v>
      </c>
      <c r="E27" s="41">
        <v>1235</v>
      </c>
      <c r="F27" s="39">
        <f t="shared" si="0"/>
        <v>0.9507313317936874</v>
      </c>
    </row>
    <row r="28" spans="1:6" ht="25.5">
      <c r="A28" s="541"/>
      <c r="B28" s="197" t="s">
        <v>255</v>
      </c>
      <c r="C28" s="38" t="s">
        <v>2</v>
      </c>
      <c r="D28" s="41">
        <v>594</v>
      </c>
      <c r="E28" s="41">
        <v>732</v>
      </c>
      <c r="F28" s="39">
        <f t="shared" si="0"/>
        <v>1.2323232323232323</v>
      </c>
    </row>
    <row r="29" spans="1:6" ht="16.5" customHeight="1">
      <c r="A29" s="541"/>
      <c r="B29" s="197" t="s">
        <v>253</v>
      </c>
      <c r="C29" s="38" t="s">
        <v>2</v>
      </c>
      <c r="D29" s="41">
        <v>146</v>
      </c>
      <c r="E29" s="41">
        <v>153</v>
      </c>
      <c r="F29" s="39">
        <f t="shared" si="0"/>
        <v>1.047945205479452</v>
      </c>
    </row>
    <row r="30" spans="1:6" ht="12.75">
      <c r="A30" s="541"/>
      <c r="B30" s="197" t="s">
        <v>254</v>
      </c>
      <c r="C30" s="38" t="s">
        <v>2</v>
      </c>
      <c r="D30" s="41">
        <v>332</v>
      </c>
      <c r="E30" s="41">
        <v>322</v>
      </c>
      <c r="F30" s="39">
        <f t="shared" si="0"/>
        <v>0.9698795180722891</v>
      </c>
    </row>
    <row r="31" spans="1:6" ht="25.5">
      <c r="A31" s="560" t="s">
        <v>3</v>
      </c>
      <c r="B31" s="36" t="s">
        <v>241</v>
      </c>
      <c r="C31" s="198" t="s">
        <v>10</v>
      </c>
      <c r="D31" s="41">
        <v>33086</v>
      </c>
      <c r="E31" s="41">
        <v>36595</v>
      </c>
      <c r="F31" s="39">
        <f>E31/D31</f>
        <v>1.1060569425134499</v>
      </c>
    </row>
    <row r="32" spans="1:6" ht="12.75">
      <c r="A32" s="541"/>
      <c r="B32" s="556" t="s">
        <v>29</v>
      </c>
      <c r="C32" s="557"/>
      <c r="D32" s="557"/>
      <c r="E32" s="557"/>
      <c r="F32" s="558"/>
    </row>
    <row r="33" spans="1:6" ht="25.5">
      <c r="A33" s="541"/>
      <c r="B33" s="197" t="s">
        <v>242</v>
      </c>
      <c r="C33" s="198" t="s">
        <v>10</v>
      </c>
      <c r="D33" s="41">
        <v>34718</v>
      </c>
      <c r="E33" s="41">
        <v>37863</v>
      </c>
      <c r="F33" s="39">
        <f>E33/D33</f>
        <v>1.0905870153810704</v>
      </c>
    </row>
    <row r="34" spans="1:6" ht="12.75">
      <c r="A34" s="541"/>
      <c r="B34" s="197" t="s">
        <v>15</v>
      </c>
      <c r="C34" s="198" t="s">
        <v>10</v>
      </c>
      <c r="D34" s="41">
        <v>31945</v>
      </c>
      <c r="E34" s="41">
        <v>35918</v>
      </c>
      <c r="F34" s="39">
        <f>E34/D34</f>
        <v>1.1243700109563313</v>
      </c>
    </row>
    <row r="35" spans="1:6" ht="12.75">
      <c r="A35" s="541"/>
      <c r="B35" s="197" t="s">
        <v>13</v>
      </c>
      <c r="C35" s="198" t="s">
        <v>10</v>
      </c>
      <c r="D35" s="41">
        <v>29366</v>
      </c>
      <c r="E35" s="41">
        <v>31634</v>
      </c>
      <c r="F35" s="39">
        <f aca="true" t="shared" si="1" ref="F35:F50">E35/D35</f>
        <v>1.077232173261595</v>
      </c>
    </row>
    <row r="36" spans="1:6" ht="12.75" customHeight="1">
      <c r="A36" s="541"/>
      <c r="B36" s="197" t="s">
        <v>243</v>
      </c>
      <c r="C36" s="198" t="s">
        <v>10</v>
      </c>
      <c r="D36" s="41">
        <v>29001</v>
      </c>
      <c r="E36" s="41">
        <v>32668</v>
      </c>
      <c r="F36" s="39">
        <f t="shared" si="1"/>
        <v>1.1264439157270438</v>
      </c>
    </row>
    <row r="37" spans="1:6" ht="25.5">
      <c r="A37" s="541"/>
      <c r="B37" s="197" t="s">
        <v>244</v>
      </c>
      <c r="C37" s="198" t="s">
        <v>10</v>
      </c>
      <c r="D37" s="41">
        <v>24191</v>
      </c>
      <c r="E37" s="41">
        <v>24411</v>
      </c>
      <c r="F37" s="39">
        <f t="shared" si="1"/>
        <v>1.0090942912653467</v>
      </c>
    </row>
    <row r="38" spans="1:6" ht="12.75">
      <c r="A38" s="541"/>
      <c r="B38" s="197" t="s">
        <v>12</v>
      </c>
      <c r="C38" s="198" t="s">
        <v>10</v>
      </c>
      <c r="D38" s="41">
        <v>51422</v>
      </c>
      <c r="E38" s="41">
        <v>59793</v>
      </c>
      <c r="F38" s="39">
        <f t="shared" si="1"/>
        <v>1.1627902454202481</v>
      </c>
    </row>
    <row r="39" spans="1:6" ht="38.25">
      <c r="A39" s="541"/>
      <c r="B39" s="197" t="s">
        <v>245</v>
      </c>
      <c r="C39" s="198" t="s">
        <v>10</v>
      </c>
      <c r="D39" s="41">
        <v>27061</v>
      </c>
      <c r="E39" s="41">
        <v>27519</v>
      </c>
      <c r="F39" s="39">
        <f t="shared" si="1"/>
        <v>1.0169247256198959</v>
      </c>
    </row>
    <row r="40" spans="1:6" ht="12.75">
      <c r="A40" s="541"/>
      <c r="B40" s="197" t="s">
        <v>246</v>
      </c>
      <c r="C40" s="198" t="s">
        <v>10</v>
      </c>
      <c r="D40" s="41">
        <v>24144</v>
      </c>
      <c r="E40" s="41">
        <v>27823</v>
      </c>
      <c r="F40" s="39">
        <f t="shared" si="1"/>
        <v>1.1523774022531479</v>
      </c>
    </row>
    <row r="41" spans="1:6" ht="12.75">
      <c r="A41" s="541"/>
      <c r="B41" s="197" t="s">
        <v>247</v>
      </c>
      <c r="C41" s="198" t="s">
        <v>10</v>
      </c>
      <c r="D41" s="41">
        <v>36632</v>
      </c>
      <c r="E41" s="41">
        <v>39315</v>
      </c>
      <c r="F41" s="39">
        <f t="shared" si="1"/>
        <v>1.0732419742301813</v>
      </c>
    </row>
    <row r="42" spans="1:6" ht="12.75">
      <c r="A42" s="541"/>
      <c r="B42" s="199" t="s">
        <v>248</v>
      </c>
      <c r="C42" s="198" t="s">
        <v>10</v>
      </c>
      <c r="D42" s="41">
        <v>31996</v>
      </c>
      <c r="E42" s="41">
        <v>38859</v>
      </c>
      <c r="F42" s="39">
        <f t="shared" si="1"/>
        <v>1.214495561945243</v>
      </c>
    </row>
    <row r="43" spans="1:6" ht="25.5">
      <c r="A43" s="541"/>
      <c r="B43" s="197" t="s">
        <v>249</v>
      </c>
      <c r="C43" s="198" t="s">
        <v>10</v>
      </c>
      <c r="D43" s="41">
        <v>21245</v>
      </c>
      <c r="E43" s="41">
        <v>22842</v>
      </c>
      <c r="F43" s="39">
        <f t="shared" si="1"/>
        <v>1.075170628383149</v>
      </c>
    </row>
    <row r="44" spans="1:6" ht="12.75">
      <c r="A44" s="541"/>
      <c r="B44" s="197" t="s">
        <v>284</v>
      </c>
      <c r="C44" s="198" t="s">
        <v>10</v>
      </c>
      <c r="D44" s="41">
        <v>39767</v>
      </c>
      <c r="E44" s="41">
        <v>50192</v>
      </c>
      <c r="F44" s="50" t="s">
        <v>209</v>
      </c>
    </row>
    <row r="45" spans="1:6" ht="25.5">
      <c r="A45" s="541"/>
      <c r="B45" s="197" t="s">
        <v>250</v>
      </c>
      <c r="C45" s="198" t="s">
        <v>10</v>
      </c>
      <c r="D45" s="41">
        <v>40419</v>
      </c>
      <c r="E45" s="41">
        <v>46077</v>
      </c>
      <c r="F45" s="39">
        <f t="shared" si="1"/>
        <v>1.1399836710457953</v>
      </c>
    </row>
    <row r="46" spans="1:6" ht="12.75">
      <c r="A46" s="541"/>
      <c r="B46" s="197" t="s">
        <v>14</v>
      </c>
      <c r="C46" s="198" t="s">
        <v>10</v>
      </c>
      <c r="D46" s="41">
        <v>30921</v>
      </c>
      <c r="E46" s="41">
        <v>33688</v>
      </c>
      <c r="F46" s="39">
        <f t="shared" si="1"/>
        <v>1.089486109763591</v>
      </c>
    </row>
    <row r="47" spans="1:6" ht="25.5">
      <c r="A47" s="541"/>
      <c r="B47" s="197" t="s">
        <v>251</v>
      </c>
      <c r="C47" s="198" t="s">
        <v>10</v>
      </c>
      <c r="D47" s="41">
        <v>28562</v>
      </c>
      <c r="E47" s="41">
        <v>36242</v>
      </c>
      <c r="F47" s="39">
        <f t="shared" si="1"/>
        <v>1.2688887332819831</v>
      </c>
    </row>
    <row r="48" spans="1:6" ht="12.75">
      <c r="A48" s="541"/>
      <c r="B48" s="197" t="s">
        <v>252</v>
      </c>
      <c r="C48" s="198" t="s">
        <v>10</v>
      </c>
      <c r="D48" s="41">
        <v>39435</v>
      </c>
      <c r="E48" s="41">
        <v>51538</v>
      </c>
      <c r="F48" s="39">
        <f t="shared" si="1"/>
        <v>1.3069101052364651</v>
      </c>
    </row>
    <row r="49" spans="1:6" ht="25.5">
      <c r="A49" s="541"/>
      <c r="B49" s="197" t="s">
        <v>253</v>
      </c>
      <c r="C49" s="198" t="s">
        <v>10</v>
      </c>
      <c r="D49" s="41">
        <v>27129</v>
      </c>
      <c r="E49" s="41">
        <v>31720</v>
      </c>
      <c r="F49" s="39">
        <f t="shared" si="1"/>
        <v>1.1692285008662318</v>
      </c>
    </row>
    <row r="50" spans="1:6" ht="12.75">
      <c r="A50" s="541"/>
      <c r="B50" s="197" t="s">
        <v>254</v>
      </c>
      <c r="C50" s="198" t="s">
        <v>10</v>
      </c>
      <c r="D50" s="41">
        <v>21234</v>
      </c>
      <c r="E50" s="41">
        <v>26908</v>
      </c>
      <c r="F50" s="39">
        <f t="shared" si="1"/>
        <v>1.267212960346614</v>
      </c>
    </row>
    <row r="51" spans="1:6" ht="12.75" customHeight="1" thickBot="1">
      <c r="A51" s="561"/>
      <c r="B51" s="37"/>
      <c r="C51" s="44"/>
      <c r="D51" s="45"/>
      <c r="E51" s="45"/>
      <c r="F51" s="46"/>
    </row>
    <row r="52" spans="1:6" ht="15.75" customHeight="1" thickBot="1">
      <c r="A52" s="543" t="s">
        <v>455</v>
      </c>
      <c r="B52" s="544"/>
      <c r="C52" s="544"/>
      <c r="D52" s="544"/>
      <c r="E52" s="544"/>
      <c r="F52" s="547"/>
    </row>
    <row r="53" spans="1:6" ht="81.75" customHeight="1">
      <c r="A53" s="79" t="s">
        <v>19</v>
      </c>
      <c r="B53" s="193" t="s">
        <v>367</v>
      </c>
      <c r="C53" s="193" t="s">
        <v>21</v>
      </c>
      <c r="D53" s="200">
        <v>6484775</v>
      </c>
      <c r="E53" s="200">
        <v>8319917</v>
      </c>
      <c r="F53" s="201">
        <f>E53/D53</f>
        <v>1.2829923937222185</v>
      </c>
    </row>
    <row r="54" spans="1:6" s="17" customFormat="1" ht="14.25" customHeight="1" thickBot="1">
      <c r="A54" s="559" t="s">
        <v>456</v>
      </c>
      <c r="B54" s="545"/>
      <c r="C54" s="545"/>
      <c r="D54" s="545"/>
      <c r="E54" s="545"/>
      <c r="F54" s="546"/>
    </row>
    <row r="55" spans="1:6" ht="25.5">
      <c r="A55" s="540" t="s">
        <v>20</v>
      </c>
      <c r="B55" s="205" t="s">
        <v>33</v>
      </c>
      <c r="C55" s="206" t="s">
        <v>21</v>
      </c>
      <c r="D55" s="207">
        <v>3718877.5</v>
      </c>
      <c r="E55" s="207">
        <v>3941272.3</v>
      </c>
      <c r="F55" s="39">
        <f>E55/D55</f>
        <v>1.0598015933571352</v>
      </c>
    </row>
    <row r="56" spans="1:6" ht="12.75">
      <c r="A56" s="541"/>
      <c r="B56" s="569" t="s">
        <v>30</v>
      </c>
      <c r="C56" s="570"/>
      <c r="D56" s="570"/>
      <c r="E56" s="570"/>
      <c r="F56" s="571"/>
    </row>
    <row r="57" spans="1:6" ht="12.75">
      <c r="A57" s="541"/>
      <c r="B57" s="208" t="s">
        <v>4</v>
      </c>
      <c r="C57" s="198" t="s">
        <v>21</v>
      </c>
      <c r="D57" s="80">
        <v>589409.4</v>
      </c>
      <c r="E57" s="80">
        <v>645444</v>
      </c>
      <c r="F57" s="39">
        <f>E57/D57</f>
        <v>1.0950690640495384</v>
      </c>
    </row>
    <row r="58" spans="1:6" ht="13.5" thickBot="1">
      <c r="A58" s="566"/>
      <c r="B58" s="208" t="s">
        <v>5</v>
      </c>
      <c r="C58" s="198" t="s">
        <v>21</v>
      </c>
      <c r="D58" s="80">
        <v>3129468.1</v>
      </c>
      <c r="E58" s="80">
        <v>3295828.3</v>
      </c>
      <c r="F58" s="39">
        <f>E58/D58</f>
        <v>1.053159257319159</v>
      </c>
    </row>
    <row r="59" spans="1:6" s="84" customFormat="1" ht="27" customHeight="1">
      <c r="A59" s="567" t="s">
        <v>22</v>
      </c>
      <c r="B59" s="205" t="s">
        <v>6</v>
      </c>
      <c r="C59" s="81"/>
      <c r="D59" s="82"/>
      <c r="E59" s="82"/>
      <c r="F59" s="83"/>
    </row>
    <row r="60" spans="1:6" s="84" customFormat="1" ht="12" customHeight="1">
      <c r="A60" s="568"/>
      <c r="B60" s="209" t="s">
        <v>7</v>
      </c>
      <c r="C60" s="210" t="s">
        <v>31</v>
      </c>
      <c r="D60" s="211">
        <v>4973</v>
      </c>
      <c r="E60" s="211">
        <v>4255</v>
      </c>
      <c r="F60" s="39">
        <f>E60/D60</f>
        <v>0.8556203498894027</v>
      </c>
    </row>
    <row r="61" spans="1:6" s="84" customFormat="1" ht="12" customHeight="1">
      <c r="A61" s="568"/>
      <c r="B61" s="209" t="s">
        <v>280</v>
      </c>
      <c r="C61" s="210" t="s">
        <v>31</v>
      </c>
      <c r="D61" s="211">
        <v>3595.3</v>
      </c>
      <c r="E61" s="211">
        <v>3488.8</v>
      </c>
      <c r="F61" s="39">
        <f>E61/D61</f>
        <v>0.9703779934915028</v>
      </c>
    </row>
    <row r="62" spans="1:6" s="84" customFormat="1" ht="14.25" customHeight="1">
      <c r="A62" s="568"/>
      <c r="B62" s="209" t="s">
        <v>8</v>
      </c>
      <c r="C62" s="210" t="s">
        <v>9</v>
      </c>
      <c r="D62" s="211">
        <v>79.2</v>
      </c>
      <c r="E62" s="211">
        <v>83.5</v>
      </c>
      <c r="F62" s="39">
        <f>E62/D62</f>
        <v>1.0542929292929293</v>
      </c>
    </row>
    <row r="63" spans="1:6" ht="13.5" thickBot="1">
      <c r="A63" s="51" t="s">
        <v>457</v>
      </c>
      <c r="B63" s="40" t="s">
        <v>120</v>
      </c>
      <c r="C63" s="38" t="s">
        <v>121</v>
      </c>
      <c r="D63" s="212">
        <v>9763</v>
      </c>
      <c r="E63" s="212">
        <v>9865</v>
      </c>
      <c r="F63" s="213" t="s">
        <v>429</v>
      </c>
    </row>
    <row r="64" spans="1:6" ht="15.75" customHeight="1" thickBot="1">
      <c r="A64" s="543" t="s">
        <v>463</v>
      </c>
      <c r="B64" s="544"/>
      <c r="C64" s="544"/>
      <c r="D64" s="544"/>
      <c r="E64" s="544"/>
      <c r="F64" s="547"/>
    </row>
    <row r="65" spans="1:6" ht="12.75">
      <c r="A65" s="79" t="s">
        <v>458</v>
      </c>
      <c r="B65" s="214" t="s">
        <v>24</v>
      </c>
      <c r="C65" s="215" t="s">
        <v>11</v>
      </c>
      <c r="D65" s="196">
        <v>2574235.5</v>
      </c>
      <c r="E65" s="216">
        <v>2994060.6</v>
      </c>
      <c r="F65" s="39">
        <f aca="true" t="shared" si="2" ref="F65:F70">E65/D65</f>
        <v>1.163087293295427</v>
      </c>
    </row>
    <row r="66" spans="1:6" ht="12.75">
      <c r="A66" s="48"/>
      <c r="B66" s="217" t="s">
        <v>240</v>
      </c>
      <c r="C66" s="218" t="s">
        <v>11</v>
      </c>
      <c r="D66" s="219">
        <v>2962716.5</v>
      </c>
      <c r="E66" s="220">
        <v>3283872.6</v>
      </c>
      <c r="F66" s="221">
        <f t="shared" si="2"/>
        <v>1.1083992005309993</v>
      </c>
    </row>
    <row r="67" spans="1:6" ht="12.75">
      <c r="A67" s="49" t="s">
        <v>459</v>
      </c>
      <c r="B67" s="193" t="s">
        <v>25</v>
      </c>
      <c r="C67" s="198" t="s">
        <v>11</v>
      </c>
      <c r="D67" s="41">
        <v>186588.5</v>
      </c>
      <c r="E67" s="222">
        <v>241800</v>
      </c>
      <c r="F67" s="39">
        <f t="shared" si="2"/>
        <v>1.2958998008987692</v>
      </c>
    </row>
    <row r="68" spans="1:6" ht="12.75">
      <c r="A68" s="20"/>
      <c r="B68" s="217" t="s">
        <v>240</v>
      </c>
      <c r="C68" s="218" t="s">
        <v>11</v>
      </c>
      <c r="D68" s="223">
        <v>201178.5</v>
      </c>
      <c r="E68" s="224">
        <v>257359</v>
      </c>
      <c r="F68" s="39">
        <f t="shared" si="2"/>
        <v>1.2792569782556287</v>
      </c>
    </row>
    <row r="69" spans="1:6" ht="12.75">
      <c r="A69" s="20" t="s">
        <v>119</v>
      </c>
      <c r="B69" s="225" t="s">
        <v>26</v>
      </c>
      <c r="C69" s="226" t="s">
        <v>11</v>
      </c>
      <c r="D69" s="227">
        <v>389522</v>
      </c>
      <c r="E69" s="228">
        <v>764481.2</v>
      </c>
      <c r="F69" s="229">
        <f t="shared" si="2"/>
        <v>1.9626136649534556</v>
      </c>
    </row>
    <row r="70" spans="1:6" ht="13.5" thickBot="1">
      <c r="A70" s="85"/>
      <c r="B70" s="230" t="s">
        <v>240</v>
      </c>
      <c r="C70" s="231" t="s">
        <v>11</v>
      </c>
      <c r="D70" s="232">
        <v>1444329.3</v>
      </c>
      <c r="E70" s="233">
        <v>1912460.6</v>
      </c>
      <c r="F70" s="234">
        <f t="shared" si="2"/>
        <v>1.3241167370903575</v>
      </c>
    </row>
    <row r="71" spans="1:13" ht="15.75" customHeight="1" thickBot="1">
      <c r="A71" s="543" t="s">
        <v>460</v>
      </c>
      <c r="B71" s="544"/>
      <c r="C71" s="544"/>
      <c r="D71" s="544"/>
      <c r="E71" s="544"/>
      <c r="F71" s="547"/>
      <c r="M71" s="1" t="s">
        <v>127</v>
      </c>
    </row>
    <row r="72" spans="1:6" ht="12.75">
      <c r="A72" s="540" t="s">
        <v>461</v>
      </c>
      <c r="B72" s="191" t="s">
        <v>105</v>
      </c>
      <c r="C72" s="235" t="s">
        <v>23</v>
      </c>
      <c r="D72" s="192">
        <v>3629028</v>
      </c>
      <c r="E72" s="192">
        <v>2195250</v>
      </c>
      <c r="F72" s="39">
        <f>E72/D72</f>
        <v>0.6049140430991439</v>
      </c>
    </row>
    <row r="73" spans="1:6" ht="12.75">
      <c r="A73" s="541"/>
      <c r="B73" s="556" t="s">
        <v>32</v>
      </c>
      <c r="C73" s="557"/>
      <c r="D73" s="557"/>
      <c r="E73" s="557"/>
      <c r="F73" s="558"/>
    </row>
    <row r="74" spans="1:6" ht="25.5">
      <c r="A74" s="541"/>
      <c r="B74" s="236" t="s">
        <v>256</v>
      </c>
      <c r="C74" s="198" t="s">
        <v>11</v>
      </c>
      <c r="D74" s="41">
        <v>725864</v>
      </c>
      <c r="E74" s="41">
        <v>879777</v>
      </c>
      <c r="F74" s="39">
        <f aca="true" t="shared" si="3" ref="F74:F81">E74/D74</f>
        <v>1.2120410986080037</v>
      </c>
    </row>
    <row r="75" spans="1:6" ht="12.75">
      <c r="A75" s="541"/>
      <c r="B75" s="236" t="s">
        <v>15</v>
      </c>
      <c r="C75" s="198" t="s">
        <v>11</v>
      </c>
      <c r="D75" s="41">
        <v>69294</v>
      </c>
      <c r="E75" s="41">
        <v>87898</v>
      </c>
      <c r="F75" s="39">
        <f t="shared" si="3"/>
        <v>1.2684792334112622</v>
      </c>
    </row>
    <row r="76" spans="1:6" ht="12.75">
      <c r="A76" s="541"/>
      <c r="B76" s="236" t="s">
        <v>13</v>
      </c>
      <c r="C76" s="198" t="s">
        <v>11</v>
      </c>
      <c r="D76" s="41">
        <v>94607</v>
      </c>
      <c r="E76" s="41">
        <v>69360</v>
      </c>
      <c r="F76" s="39">
        <f t="shared" si="3"/>
        <v>0.7331381398839409</v>
      </c>
    </row>
    <row r="77" spans="1:6" ht="25.5">
      <c r="A77" s="541"/>
      <c r="B77" s="236" t="s">
        <v>243</v>
      </c>
      <c r="C77" s="198" t="s">
        <v>11</v>
      </c>
      <c r="D77" s="41">
        <v>1606403</v>
      </c>
      <c r="E77" s="41">
        <v>67726</v>
      </c>
      <c r="F77" s="39">
        <f t="shared" si="3"/>
        <v>0.04216003082663566</v>
      </c>
    </row>
    <row r="78" spans="1:6" ht="12.75">
      <c r="A78" s="541"/>
      <c r="B78" s="236" t="s">
        <v>12</v>
      </c>
      <c r="C78" s="198" t="s">
        <v>11</v>
      </c>
      <c r="D78" s="41">
        <v>59262</v>
      </c>
      <c r="E78" s="41">
        <v>74200</v>
      </c>
      <c r="F78" s="50">
        <f t="shared" si="3"/>
        <v>1.2520670918969998</v>
      </c>
    </row>
    <row r="79" spans="1:6" ht="38.25">
      <c r="A79" s="541"/>
      <c r="B79" s="236" t="s">
        <v>245</v>
      </c>
      <c r="C79" s="198" t="s">
        <v>11</v>
      </c>
      <c r="D79" s="41">
        <v>1458</v>
      </c>
      <c r="E79" s="41">
        <v>8180</v>
      </c>
      <c r="F79" s="39">
        <f t="shared" si="3"/>
        <v>5.6104252400548695</v>
      </c>
    </row>
    <row r="80" spans="1:6" ht="12.75">
      <c r="A80" s="541"/>
      <c r="B80" s="236" t="s">
        <v>247</v>
      </c>
      <c r="C80" s="198" t="s">
        <v>11</v>
      </c>
      <c r="D80" s="41">
        <v>0</v>
      </c>
      <c r="E80" s="41">
        <v>272</v>
      </c>
      <c r="F80" s="50" t="s">
        <v>209</v>
      </c>
    </row>
    <row r="81" spans="1:6" ht="12.75">
      <c r="A81" s="541"/>
      <c r="B81" s="197" t="s">
        <v>284</v>
      </c>
      <c r="C81" s="198" t="s">
        <v>11</v>
      </c>
      <c r="D81" s="41">
        <v>999</v>
      </c>
      <c r="E81" s="41">
        <v>2037</v>
      </c>
      <c r="F81" s="39">
        <f t="shared" si="3"/>
        <v>2.039039039039039</v>
      </c>
    </row>
    <row r="82" spans="1:6" ht="25.5">
      <c r="A82" s="541"/>
      <c r="B82" s="236" t="s">
        <v>249</v>
      </c>
      <c r="C82" s="198" t="s">
        <v>11</v>
      </c>
      <c r="D82" s="41">
        <v>83277</v>
      </c>
      <c r="E82" s="41">
        <v>379434</v>
      </c>
      <c r="F82" s="39">
        <f aca="true" t="shared" si="4" ref="F82:F89">E82/D82</f>
        <v>4.556288050722288</v>
      </c>
    </row>
    <row r="83" spans="1:6" ht="12.75">
      <c r="A83" s="541"/>
      <c r="B83" s="236" t="s">
        <v>246</v>
      </c>
      <c r="C83" s="198" t="s">
        <v>11</v>
      </c>
      <c r="D83" s="41">
        <v>0</v>
      </c>
      <c r="E83" s="41">
        <v>17383</v>
      </c>
      <c r="F83" s="50" t="s">
        <v>209</v>
      </c>
    </row>
    <row r="84" spans="1:6" ht="25.5">
      <c r="A84" s="541"/>
      <c r="B84" s="236" t="s">
        <v>257</v>
      </c>
      <c r="C84" s="198" t="s">
        <v>11</v>
      </c>
      <c r="D84" s="41">
        <v>802599</v>
      </c>
      <c r="E84" s="41">
        <v>391905</v>
      </c>
      <c r="F84" s="39">
        <f t="shared" si="4"/>
        <v>0.4882949019373311</v>
      </c>
    </row>
    <row r="85" spans="1:6" ht="25.5">
      <c r="A85" s="541"/>
      <c r="B85" s="197" t="s">
        <v>250</v>
      </c>
      <c r="C85" s="198" t="s">
        <v>11</v>
      </c>
      <c r="D85" s="41">
        <v>12302</v>
      </c>
      <c r="E85" s="41">
        <v>1260</v>
      </c>
      <c r="F85" s="39">
        <f t="shared" si="4"/>
        <v>0.10242237034628515</v>
      </c>
    </row>
    <row r="86" spans="1:6" ht="12.75">
      <c r="A86" s="541"/>
      <c r="B86" s="197" t="s">
        <v>14</v>
      </c>
      <c r="C86" s="226" t="s">
        <v>11</v>
      </c>
      <c r="D86" s="41">
        <v>100011</v>
      </c>
      <c r="E86" s="41">
        <v>90724</v>
      </c>
      <c r="F86" s="237">
        <f t="shared" si="4"/>
        <v>0.9071402145763966</v>
      </c>
    </row>
    <row r="87" spans="1:6" ht="15" customHeight="1">
      <c r="A87" s="541"/>
      <c r="B87" s="197" t="s">
        <v>258</v>
      </c>
      <c r="C87" s="226" t="s">
        <v>11</v>
      </c>
      <c r="D87" s="41">
        <v>30039</v>
      </c>
      <c r="E87" s="227">
        <v>81577</v>
      </c>
      <c r="F87" s="238">
        <f t="shared" si="4"/>
        <v>2.715702919537934</v>
      </c>
    </row>
    <row r="88" spans="1:6" ht="12.75">
      <c r="A88" s="572"/>
      <c r="B88" s="197" t="s">
        <v>254</v>
      </c>
      <c r="C88" s="226" t="s">
        <v>11</v>
      </c>
      <c r="D88" s="41">
        <v>42913</v>
      </c>
      <c r="E88" s="41">
        <v>34164</v>
      </c>
      <c r="F88" s="237">
        <f t="shared" si="4"/>
        <v>0.7961223871554075</v>
      </c>
    </row>
    <row r="89" spans="1:6" ht="24" customHeight="1">
      <c r="A89" s="560" t="s">
        <v>462</v>
      </c>
      <c r="B89" s="36" t="s">
        <v>107</v>
      </c>
      <c r="C89" s="198" t="s">
        <v>11</v>
      </c>
      <c r="D89" s="40">
        <v>3629028</v>
      </c>
      <c r="E89" s="40">
        <v>2195250</v>
      </c>
      <c r="F89" s="39">
        <f t="shared" si="4"/>
        <v>0.6049140430991439</v>
      </c>
    </row>
    <row r="90" spans="1:6" ht="12.75">
      <c r="A90" s="541"/>
      <c r="B90" s="556" t="s">
        <v>29</v>
      </c>
      <c r="C90" s="557"/>
      <c r="D90" s="557"/>
      <c r="E90" s="557"/>
      <c r="F90" s="558"/>
    </row>
    <row r="91" spans="1:6" ht="12.75">
      <c r="A91" s="541"/>
      <c r="B91" s="36" t="s">
        <v>78</v>
      </c>
      <c r="C91" s="198" t="s">
        <v>11</v>
      </c>
      <c r="D91" s="41">
        <v>13002</v>
      </c>
      <c r="E91" s="41">
        <v>1102</v>
      </c>
      <c r="F91" s="39">
        <f>E91/D91</f>
        <v>0.08475619135517613</v>
      </c>
    </row>
    <row r="92" spans="1:6" ht="12" customHeight="1">
      <c r="A92" s="541"/>
      <c r="B92" s="36" t="s">
        <v>79</v>
      </c>
      <c r="C92" s="198" t="s">
        <v>11</v>
      </c>
      <c r="D92" s="41">
        <v>786871</v>
      </c>
      <c r="E92" s="41">
        <v>422005</v>
      </c>
      <c r="F92" s="39">
        <f>E92/D92</f>
        <v>0.5363077302378662</v>
      </c>
    </row>
    <row r="93" spans="1:6" ht="12" customHeight="1">
      <c r="A93" s="541"/>
      <c r="B93" s="36" t="s">
        <v>80</v>
      </c>
      <c r="C93" s="198" t="s">
        <v>11</v>
      </c>
      <c r="D93" s="41">
        <v>116013</v>
      </c>
      <c r="E93" s="41">
        <v>66695</v>
      </c>
      <c r="F93" s="39">
        <f>E93/D93</f>
        <v>0.5748924689474455</v>
      </c>
    </row>
    <row r="94" spans="1:6" ht="11.25" customHeight="1">
      <c r="A94" s="541"/>
      <c r="B94" s="36" t="s">
        <v>106</v>
      </c>
      <c r="C94" s="198" t="s">
        <v>11</v>
      </c>
      <c r="D94" s="41">
        <v>2505451</v>
      </c>
      <c r="E94" s="41">
        <v>1144100</v>
      </c>
      <c r="F94" s="39">
        <f>E94/D94</f>
        <v>0.4566443326969875</v>
      </c>
    </row>
    <row r="95" spans="1:6" ht="12" customHeight="1" thickBot="1">
      <c r="A95" s="566"/>
      <c r="B95" s="36" t="s">
        <v>81</v>
      </c>
      <c r="C95" s="198" t="s">
        <v>11</v>
      </c>
      <c r="D95" s="41">
        <v>207691</v>
      </c>
      <c r="E95" s="41">
        <v>561348</v>
      </c>
      <c r="F95" s="39">
        <f>E95/D95</f>
        <v>2.702803684319494</v>
      </c>
    </row>
    <row r="96" spans="1:6" ht="15.75" customHeight="1" thickBot="1">
      <c r="A96" s="573"/>
      <c r="B96" s="574"/>
      <c r="C96" s="574"/>
      <c r="D96" s="574"/>
      <c r="E96" s="574"/>
      <c r="F96" s="575"/>
    </row>
    <row r="97" spans="1:6" ht="34.5" customHeight="1" thickBot="1">
      <c r="A97" s="573"/>
      <c r="B97" s="574"/>
      <c r="C97" s="574"/>
      <c r="D97" s="574"/>
      <c r="E97" s="574"/>
      <c r="F97" s="575"/>
    </row>
    <row r="98" spans="1:6" ht="21" customHeight="1" thickBot="1">
      <c r="A98" s="578"/>
      <c r="B98" s="576"/>
      <c r="C98" s="576"/>
      <c r="D98" s="576"/>
      <c r="E98" s="576"/>
      <c r="F98" s="577"/>
    </row>
    <row r="99" ht="15" customHeight="1">
      <c r="A99" s="5"/>
    </row>
    <row r="100" spans="1:2" ht="15" customHeight="1">
      <c r="A100" s="5"/>
      <c r="B100" s="6"/>
    </row>
    <row r="101" ht="12.75">
      <c r="A101" s="5"/>
    </row>
    <row r="102" ht="12.75">
      <c r="A102" s="5"/>
    </row>
    <row r="108" ht="10.5" customHeight="1"/>
    <row r="109" ht="11.25" customHeight="1"/>
    <row r="110" ht="11.25" customHeight="1"/>
    <row r="111" ht="11.25" customHeight="1"/>
    <row r="112" ht="11.25" customHeight="1"/>
    <row r="115" ht="25.5" customHeight="1"/>
    <row r="116" ht="12.75" customHeight="1"/>
    <row r="207" ht="37.5" customHeight="1"/>
    <row r="218" ht="12.75" customHeight="1"/>
    <row r="219" ht="65.2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30" ht="13.5" customHeight="1"/>
    <row r="232" ht="12" customHeight="1"/>
    <row r="236" ht="13.5" customHeight="1"/>
    <row r="237" ht="64.5" customHeight="1"/>
    <row r="243" ht="13.5" customHeight="1"/>
    <row r="246" ht="14.25" customHeight="1"/>
    <row r="274" ht="12.75" customHeight="1"/>
    <row r="303" ht="13.5" customHeight="1"/>
    <row r="312" ht="39.75" customHeight="1"/>
    <row r="319" ht="13.5" customHeight="1"/>
    <row r="324" ht="14.25" customHeight="1"/>
    <row r="325" ht="24" customHeight="1"/>
  </sheetData>
  <sheetProtection/>
  <mergeCells count="31">
    <mergeCell ref="E7:E8"/>
    <mergeCell ref="A98:F98"/>
    <mergeCell ref="A97:F97"/>
    <mergeCell ref="B90:F90"/>
    <mergeCell ref="A89:A95"/>
    <mergeCell ref="A96:F96"/>
    <mergeCell ref="A59:A62"/>
    <mergeCell ref="B73:F73"/>
    <mergeCell ref="A64:F64"/>
    <mergeCell ref="A71:F71"/>
    <mergeCell ref="A55:A58"/>
    <mergeCell ref="B56:F56"/>
    <mergeCell ref="A72:A88"/>
    <mergeCell ref="A4:F4"/>
    <mergeCell ref="B32:F32"/>
    <mergeCell ref="B12:F12"/>
    <mergeCell ref="A54:F54"/>
    <mergeCell ref="A52:F52"/>
    <mergeCell ref="A31:A51"/>
    <mergeCell ref="A7:A8"/>
    <mergeCell ref="C7:C8"/>
    <mergeCell ref="D7:D8"/>
    <mergeCell ref="A11:A30"/>
    <mergeCell ref="A1:F1"/>
    <mergeCell ref="A9:F9"/>
    <mergeCell ref="A10:F10"/>
    <mergeCell ref="A2:F2"/>
    <mergeCell ref="A5:F5"/>
    <mergeCell ref="B7:B8"/>
    <mergeCell ref="A3:F3"/>
    <mergeCell ref="F7:F8"/>
  </mergeCells>
  <printOptions/>
  <pageMargins left="0.5118110236220472" right="0.15748031496062992" top="0.15748031496062992" bottom="0.2362204724409449" header="0.31496062992125984" footer="0.4724409448818898"/>
  <pageSetup fitToHeight="10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94"/>
  <sheetViews>
    <sheetView zoomScaleSheetLayoutView="100" zoomScalePageLayoutView="0" workbookViewId="0" topLeftCell="A1">
      <selection activeCell="M16" sqref="M16"/>
    </sheetView>
  </sheetViews>
  <sheetFormatPr defaultColWidth="8.875" defaultRowHeight="12.75"/>
  <cols>
    <col min="1" max="1" width="9.125" style="1" customWidth="1"/>
    <col min="2" max="2" width="5.375" style="8" customWidth="1"/>
    <col min="3" max="3" width="21.875" style="6" customWidth="1"/>
    <col min="4" max="4" width="9.375" style="8" customWidth="1"/>
    <col min="5" max="5" width="7.25390625" style="1" customWidth="1"/>
    <col min="6" max="6" width="7.75390625" style="1" customWidth="1"/>
    <col min="7" max="7" width="5.625" style="1" customWidth="1"/>
    <col min="8" max="8" width="5.125" style="1" customWidth="1"/>
    <col min="9" max="16384" width="8.875" style="1" customWidth="1"/>
  </cols>
  <sheetData>
    <row r="1" spans="3:6" ht="12.75">
      <c r="C1" s="9" t="s">
        <v>126</v>
      </c>
      <c r="F1" s="1" t="s">
        <v>127</v>
      </c>
    </row>
    <row r="2" ht="12.75">
      <c r="C2" s="9"/>
    </row>
    <row r="3" spans="2:8" s="10" customFormat="1" ht="39" customHeight="1">
      <c r="B3" s="517"/>
      <c r="C3" s="518"/>
      <c r="D3" s="519" t="s">
        <v>128</v>
      </c>
      <c r="E3" s="698" t="s">
        <v>152</v>
      </c>
      <c r="F3" s="699"/>
      <c r="G3" s="700" t="s">
        <v>129</v>
      </c>
      <c r="H3" s="701"/>
    </row>
    <row r="4" spans="2:8" s="11" customFormat="1" ht="11.25">
      <c r="B4" s="520"/>
      <c r="C4" s="521"/>
      <c r="D4" s="522"/>
      <c r="E4" s="523" t="s">
        <v>17</v>
      </c>
      <c r="F4" s="523" t="s">
        <v>2</v>
      </c>
      <c r="G4" s="523" t="s">
        <v>17</v>
      </c>
      <c r="H4" s="523" t="s">
        <v>2</v>
      </c>
    </row>
    <row r="5" spans="2:8" ht="12.75">
      <c r="B5" s="524" t="s">
        <v>130</v>
      </c>
      <c r="C5" s="204" t="s">
        <v>131</v>
      </c>
      <c r="D5" s="198" t="s">
        <v>407</v>
      </c>
      <c r="E5" s="240">
        <v>100</v>
      </c>
      <c r="F5" s="240">
        <v>223</v>
      </c>
      <c r="G5" s="240">
        <v>35</v>
      </c>
      <c r="H5" s="240">
        <v>71</v>
      </c>
    </row>
    <row r="6" spans="2:8" ht="12.75">
      <c r="B6" s="525"/>
      <c r="C6" s="526"/>
      <c r="D6" s="198" t="s">
        <v>408</v>
      </c>
      <c r="E6" s="40">
        <v>94</v>
      </c>
      <c r="F6" s="40">
        <v>226</v>
      </c>
      <c r="G6" s="40">
        <v>38</v>
      </c>
      <c r="H6" s="40">
        <v>94</v>
      </c>
    </row>
    <row r="7" spans="2:8" ht="12.75">
      <c r="B7" s="524" t="s">
        <v>132</v>
      </c>
      <c r="C7" s="204" t="s">
        <v>133</v>
      </c>
      <c r="D7" s="198" t="s">
        <v>407</v>
      </c>
      <c r="E7" s="240">
        <v>12</v>
      </c>
      <c r="F7" s="240">
        <v>33</v>
      </c>
      <c r="G7" s="240">
        <v>4</v>
      </c>
      <c r="H7" s="240">
        <v>10</v>
      </c>
    </row>
    <row r="8" spans="2:8" ht="12.75">
      <c r="B8" s="527"/>
      <c r="C8" s="526"/>
      <c r="D8" s="198" t="s">
        <v>408</v>
      </c>
      <c r="E8" s="40">
        <v>11</v>
      </c>
      <c r="F8" s="40">
        <v>29</v>
      </c>
      <c r="G8" s="40">
        <v>3</v>
      </c>
      <c r="H8" s="40">
        <v>7</v>
      </c>
    </row>
    <row r="9" spans="2:8" ht="12.75">
      <c r="B9" s="524">
        <v>3</v>
      </c>
      <c r="C9" s="204" t="s">
        <v>134</v>
      </c>
      <c r="D9" s="198" t="s">
        <v>407</v>
      </c>
      <c r="E9" s="240">
        <v>35</v>
      </c>
      <c r="F9" s="240">
        <v>114</v>
      </c>
      <c r="G9" s="240">
        <v>6</v>
      </c>
      <c r="H9" s="240">
        <v>29</v>
      </c>
    </row>
    <row r="10" spans="2:8" ht="12.75">
      <c r="B10" s="528"/>
      <c r="C10" s="526"/>
      <c r="D10" s="198" t="s">
        <v>408</v>
      </c>
      <c r="E10" s="40">
        <v>30</v>
      </c>
      <c r="F10" s="40">
        <v>95</v>
      </c>
      <c r="G10" s="40">
        <v>5</v>
      </c>
      <c r="H10" s="40">
        <v>25</v>
      </c>
    </row>
    <row r="11" spans="2:8" ht="12.75">
      <c r="B11" s="524">
        <v>4</v>
      </c>
      <c r="C11" s="204" t="s">
        <v>135</v>
      </c>
      <c r="D11" s="198" t="s">
        <v>407</v>
      </c>
      <c r="E11" s="40">
        <v>31</v>
      </c>
      <c r="F11" s="40">
        <v>65</v>
      </c>
      <c r="G11" s="40">
        <v>1</v>
      </c>
      <c r="H11" s="40">
        <v>5</v>
      </c>
    </row>
    <row r="12" spans="2:8" ht="12.75">
      <c r="B12" s="239"/>
      <c r="C12" s="526"/>
      <c r="D12" s="198" t="s">
        <v>408</v>
      </c>
      <c r="E12" s="40">
        <v>38</v>
      </c>
      <c r="F12" s="40">
        <v>82</v>
      </c>
      <c r="G12" s="40">
        <v>1</v>
      </c>
      <c r="H12" s="40">
        <v>5</v>
      </c>
    </row>
    <row r="13" spans="2:8" ht="12.75">
      <c r="B13" s="524">
        <v>5</v>
      </c>
      <c r="C13" s="204" t="s">
        <v>136</v>
      </c>
      <c r="D13" s="198" t="s">
        <v>407</v>
      </c>
      <c r="E13" s="40">
        <v>38</v>
      </c>
      <c r="F13" s="40">
        <v>89</v>
      </c>
      <c r="G13" s="40">
        <v>3</v>
      </c>
      <c r="H13" s="40">
        <v>13</v>
      </c>
    </row>
    <row r="14" spans="2:8" ht="12.75">
      <c r="B14" s="528"/>
      <c r="C14" s="526"/>
      <c r="D14" s="198" t="s">
        <v>408</v>
      </c>
      <c r="E14" s="40">
        <v>37</v>
      </c>
      <c r="F14" s="40">
        <v>87</v>
      </c>
      <c r="G14" s="40">
        <v>3</v>
      </c>
      <c r="H14" s="40">
        <v>13</v>
      </c>
    </row>
    <row r="15" spans="2:8" ht="12.75">
      <c r="B15" s="524">
        <v>6</v>
      </c>
      <c r="C15" s="204" t="s">
        <v>137</v>
      </c>
      <c r="D15" s="198" t="s">
        <v>407</v>
      </c>
      <c r="E15" s="529">
        <v>78</v>
      </c>
      <c r="F15" s="529">
        <v>188</v>
      </c>
      <c r="G15" s="529">
        <v>20</v>
      </c>
      <c r="H15" s="529">
        <v>33</v>
      </c>
    </row>
    <row r="16" spans="2:8" ht="12.75">
      <c r="B16" s="239"/>
      <c r="C16" s="526"/>
      <c r="D16" s="198" t="s">
        <v>408</v>
      </c>
      <c r="E16" s="529">
        <v>73</v>
      </c>
      <c r="F16" s="529">
        <v>181</v>
      </c>
      <c r="G16" s="529">
        <v>19</v>
      </c>
      <c r="H16" s="529">
        <v>33</v>
      </c>
    </row>
    <row r="17" spans="2:8" ht="12.75">
      <c r="B17" s="524">
        <v>7</v>
      </c>
      <c r="C17" s="204" t="s">
        <v>138</v>
      </c>
      <c r="D17" s="198" t="s">
        <v>407</v>
      </c>
      <c r="E17" s="40">
        <v>45</v>
      </c>
      <c r="F17" s="40">
        <v>87</v>
      </c>
      <c r="G17" s="40">
        <v>4</v>
      </c>
      <c r="H17" s="40">
        <v>7</v>
      </c>
    </row>
    <row r="18" spans="2:8" ht="12.75">
      <c r="B18" s="528"/>
      <c r="C18" s="526"/>
      <c r="D18" s="198" t="s">
        <v>408</v>
      </c>
      <c r="E18" s="40">
        <v>44</v>
      </c>
      <c r="F18" s="40">
        <v>89</v>
      </c>
      <c r="G18" s="40">
        <v>4</v>
      </c>
      <c r="H18" s="40">
        <v>7</v>
      </c>
    </row>
    <row r="19" spans="2:8" ht="12.75">
      <c r="B19" s="524">
        <v>8</v>
      </c>
      <c r="C19" s="204" t="s">
        <v>139</v>
      </c>
      <c r="D19" s="198" t="s">
        <v>407</v>
      </c>
      <c r="E19" s="40">
        <v>19</v>
      </c>
      <c r="F19" s="40">
        <v>46</v>
      </c>
      <c r="G19" s="40">
        <v>1</v>
      </c>
      <c r="H19" s="40">
        <v>4</v>
      </c>
    </row>
    <row r="20" spans="2:8" ht="12.75">
      <c r="B20" s="239"/>
      <c r="C20" s="530"/>
      <c r="D20" s="198" t="s">
        <v>408</v>
      </c>
      <c r="E20" s="40">
        <v>24</v>
      </c>
      <c r="F20" s="40">
        <v>53</v>
      </c>
      <c r="G20" s="40">
        <v>1</v>
      </c>
      <c r="H20" s="40">
        <v>4</v>
      </c>
    </row>
    <row r="21" spans="2:8" ht="12.75">
      <c r="B21" s="524">
        <v>9</v>
      </c>
      <c r="C21" s="204" t="s">
        <v>140</v>
      </c>
      <c r="D21" s="198" t="s">
        <v>407</v>
      </c>
      <c r="E21" s="40">
        <v>59</v>
      </c>
      <c r="F21" s="40">
        <v>168</v>
      </c>
      <c r="G21" s="40">
        <v>11</v>
      </c>
      <c r="H21" s="40">
        <v>55</v>
      </c>
    </row>
    <row r="22" spans="2:8" ht="12.75">
      <c r="B22" s="528"/>
      <c r="C22" s="530"/>
      <c r="D22" s="198" t="s">
        <v>408</v>
      </c>
      <c r="E22" s="40">
        <v>68</v>
      </c>
      <c r="F22" s="40">
        <v>223</v>
      </c>
      <c r="G22" s="40">
        <v>14</v>
      </c>
      <c r="H22" s="40">
        <v>68</v>
      </c>
    </row>
    <row r="23" spans="2:9" ht="12.75">
      <c r="B23" s="524">
        <v>10</v>
      </c>
      <c r="C23" s="204" t="s">
        <v>141</v>
      </c>
      <c r="D23" s="198" t="s">
        <v>407</v>
      </c>
      <c r="E23" s="40">
        <v>61</v>
      </c>
      <c r="F23" s="40">
        <v>143</v>
      </c>
      <c r="G23" s="40">
        <v>3</v>
      </c>
      <c r="H23" s="40">
        <v>5</v>
      </c>
      <c r="I23" s="19"/>
    </row>
    <row r="24" spans="2:9" ht="12.75">
      <c r="B24" s="239"/>
      <c r="C24" s="530"/>
      <c r="D24" s="198" t="s">
        <v>408</v>
      </c>
      <c r="E24" s="40">
        <v>63</v>
      </c>
      <c r="F24" s="40">
        <v>154</v>
      </c>
      <c r="G24" s="40">
        <v>1</v>
      </c>
      <c r="H24" s="40">
        <v>2</v>
      </c>
      <c r="I24" s="19"/>
    </row>
    <row r="25" spans="2:8" ht="12.75">
      <c r="B25" s="524">
        <v>11</v>
      </c>
      <c r="C25" s="204" t="s">
        <v>142</v>
      </c>
      <c r="D25" s="198" t="s">
        <v>407</v>
      </c>
      <c r="E25" s="40">
        <v>61</v>
      </c>
      <c r="F25" s="40">
        <v>184</v>
      </c>
      <c r="G25" s="40">
        <v>0</v>
      </c>
      <c r="H25" s="40">
        <v>0</v>
      </c>
    </row>
    <row r="26" spans="2:8" ht="12.75">
      <c r="B26" s="528"/>
      <c r="C26" s="530"/>
      <c r="D26" s="198" t="s">
        <v>408</v>
      </c>
      <c r="E26" s="40">
        <v>49</v>
      </c>
      <c r="F26" s="40">
        <v>155</v>
      </c>
      <c r="G26" s="40">
        <v>0</v>
      </c>
      <c r="H26" s="40">
        <v>0</v>
      </c>
    </row>
    <row r="27" spans="2:8" ht="12.75">
      <c r="B27" s="524">
        <v>12</v>
      </c>
      <c r="C27" s="204" t="s">
        <v>143</v>
      </c>
      <c r="D27" s="198" t="s">
        <v>407</v>
      </c>
      <c r="E27" s="40">
        <v>39</v>
      </c>
      <c r="F27" s="40">
        <v>95</v>
      </c>
      <c r="G27" s="40">
        <v>2</v>
      </c>
      <c r="H27" s="40">
        <v>9</v>
      </c>
    </row>
    <row r="28" spans="2:8" ht="12.75">
      <c r="B28" s="239"/>
      <c r="C28" s="530"/>
      <c r="D28" s="198" t="s">
        <v>408</v>
      </c>
      <c r="E28" s="40">
        <v>36</v>
      </c>
      <c r="F28" s="40">
        <v>93</v>
      </c>
      <c r="G28" s="40">
        <v>2</v>
      </c>
      <c r="H28" s="40">
        <v>9</v>
      </c>
    </row>
    <row r="29" spans="2:8" ht="12.75">
      <c r="B29" s="524">
        <v>13</v>
      </c>
      <c r="C29" s="204" t="s">
        <v>144</v>
      </c>
      <c r="D29" s="198" t="s">
        <v>407</v>
      </c>
      <c r="E29" s="40">
        <v>1</v>
      </c>
      <c r="F29" s="40">
        <v>4</v>
      </c>
      <c r="G29" s="40">
        <v>0</v>
      </c>
      <c r="H29" s="40">
        <v>0</v>
      </c>
    </row>
    <row r="30" spans="2:8" ht="12.75">
      <c r="B30" s="528"/>
      <c r="C30" s="530"/>
      <c r="D30" s="198" t="s">
        <v>408</v>
      </c>
      <c r="E30" s="40">
        <v>1</v>
      </c>
      <c r="F30" s="40">
        <v>1</v>
      </c>
      <c r="G30" s="40">
        <v>0</v>
      </c>
      <c r="H30" s="40">
        <v>0</v>
      </c>
    </row>
    <row r="31" spans="2:10" ht="12.75">
      <c r="B31" s="524">
        <v>14</v>
      </c>
      <c r="C31" s="204" t="s">
        <v>145</v>
      </c>
      <c r="D31" s="198" t="s">
        <v>407</v>
      </c>
      <c r="E31" s="203">
        <v>151</v>
      </c>
      <c r="F31" s="203">
        <v>378</v>
      </c>
      <c r="G31" s="203">
        <v>5</v>
      </c>
      <c r="H31" s="203">
        <v>10</v>
      </c>
      <c r="J31" s="1" t="s">
        <v>127</v>
      </c>
    </row>
    <row r="32" spans="2:8" ht="13.5" thickBot="1">
      <c r="B32" s="528"/>
      <c r="C32" s="531"/>
      <c r="D32" s="198" t="s">
        <v>408</v>
      </c>
      <c r="E32" s="203">
        <v>142</v>
      </c>
      <c r="F32" s="203">
        <v>359</v>
      </c>
      <c r="G32" s="203">
        <v>5</v>
      </c>
      <c r="H32" s="203">
        <v>10</v>
      </c>
    </row>
    <row r="33" spans="2:8" ht="13.5" thickBot="1">
      <c r="B33" s="532"/>
      <c r="C33" s="533" t="s">
        <v>397</v>
      </c>
      <c r="D33" s="534" t="s">
        <v>407</v>
      </c>
      <c r="E33" s="535">
        <f aca="true" t="shared" si="0" ref="E33:H34">SUM(E31+E29+E27+E25+E23+E21+E19+E17+E15+E13+E11+E5+E9+E7)</f>
        <v>730</v>
      </c>
      <c r="F33" s="535">
        <f t="shared" si="0"/>
        <v>1817</v>
      </c>
      <c r="G33" s="535">
        <f t="shared" si="0"/>
        <v>95</v>
      </c>
      <c r="H33" s="535">
        <f t="shared" si="0"/>
        <v>251</v>
      </c>
    </row>
    <row r="34" spans="2:8" ht="13.5" thickBot="1">
      <c r="B34" s="536"/>
      <c r="C34" s="535"/>
      <c r="D34" s="537" t="s">
        <v>408</v>
      </c>
      <c r="E34" s="535">
        <f t="shared" si="0"/>
        <v>710</v>
      </c>
      <c r="F34" s="535">
        <f t="shared" si="0"/>
        <v>1827</v>
      </c>
      <c r="G34" s="535">
        <f t="shared" si="0"/>
        <v>96</v>
      </c>
      <c r="H34" s="535">
        <f t="shared" si="0"/>
        <v>277</v>
      </c>
    </row>
    <row r="39" ht="12.75" customHeight="1"/>
    <row r="43" ht="12.75">
      <c r="F43" s="1" t="s">
        <v>127</v>
      </c>
    </row>
    <row r="52" ht="18.75" customHeight="1"/>
    <row r="56" ht="16.5" customHeight="1"/>
    <row r="61" ht="16.5" customHeight="1"/>
    <row r="63" ht="28.5" customHeight="1"/>
    <row r="72" ht="16.5" customHeight="1"/>
    <row r="77" ht="12.75" customHeight="1"/>
    <row r="87" ht="16.5" customHeight="1"/>
    <row r="91" ht="16.5" customHeight="1"/>
    <row r="94" ht="12.75">
      <c r="E94" s="1" t="s">
        <v>127</v>
      </c>
    </row>
    <row r="97" ht="15" customHeight="1"/>
    <row r="102" ht="24" customHeight="1"/>
    <row r="112" ht="27.75" customHeight="1"/>
    <row r="113" ht="16.5" customHeight="1"/>
    <row r="114" ht="12" customHeight="1"/>
    <row r="122" ht="15.75" customHeight="1"/>
    <row r="127" ht="16.5" customHeight="1"/>
    <row r="128" ht="1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7.25" customHeight="1"/>
    <row r="143" ht="11.25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8" ht="15" customHeight="1"/>
    <row r="159" ht="15.75" customHeight="1"/>
    <row r="160" ht="15.75" customHeight="1"/>
    <row r="161" ht="15.75" customHeight="1"/>
    <row r="167" ht="12.75" customHeight="1"/>
    <row r="176" ht="15.75" customHeight="1"/>
    <row r="178" ht="15" customHeight="1"/>
    <row r="182" ht="16.5" customHeight="1"/>
    <row r="219" ht="12" customHeight="1"/>
    <row r="220" ht="11.25" customHeight="1"/>
    <row r="221" ht="12" customHeight="1"/>
    <row r="222" ht="12" customHeight="1"/>
    <row r="337" ht="37.5" customHeight="1"/>
    <row r="348" ht="12.75" customHeight="1"/>
    <row r="349" ht="65.2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60" ht="13.5" customHeight="1"/>
    <row r="362" ht="12" customHeight="1"/>
    <row r="366" ht="13.5" customHeight="1"/>
    <row r="367" ht="64.5" customHeight="1"/>
    <row r="373" ht="13.5" customHeight="1"/>
    <row r="376" ht="14.25" customHeight="1"/>
    <row r="404" ht="12.75" customHeight="1"/>
    <row r="433" ht="13.5" customHeight="1"/>
    <row r="442" ht="39.75" customHeight="1"/>
    <row r="449" ht="13.5" customHeight="1"/>
    <row r="454" ht="14.25" customHeight="1"/>
    <row r="455" ht="24" customHeight="1"/>
  </sheetData>
  <sheetProtection/>
  <mergeCells count="2">
    <mergeCell ref="E3:F3"/>
    <mergeCell ref="G3:H3"/>
  </mergeCells>
  <printOptions/>
  <pageMargins left="0.1968503937007874" right="0.1968503937007874" top="0.35433070866141736" bottom="0.2362204724409449" header="0.31496062992125984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4">
      <selection activeCell="J27" sqref="J27"/>
    </sheetView>
  </sheetViews>
  <sheetFormatPr defaultColWidth="9.00390625" defaultRowHeight="12.75"/>
  <cols>
    <col min="1" max="1" width="45.125" style="22" customWidth="1"/>
    <col min="2" max="2" width="10.75390625" style="23" customWidth="1"/>
    <col min="3" max="3" width="16.375" style="24" customWidth="1"/>
    <col min="4" max="4" width="16.00390625" style="24" customWidth="1"/>
    <col min="5" max="16384" width="9.125" style="3" customWidth="1"/>
  </cols>
  <sheetData>
    <row r="1" spans="1:4" ht="15.75">
      <c r="A1" s="86"/>
      <c r="B1" s="87"/>
      <c r="C1" s="579" t="s">
        <v>34</v>
      </c>
      <c r="D1" s="579"/>
    </row>
    <row r="2" spans="1:4" ht="15.75">
      <c r="A2" s="86"/>
      <c r="B2" s="87"/>
      <c r="C2" s="88"/>
      <c r="D2" s="88"/>
    </row>
    <row r="3" spans="1:4" ht="15" customHeight="1">
      <c r="A3" s="580" t="s">
        <v>35</v>
      </c>
      <c r="B3" s="580"/>
      <c r="C3" s="581"/>
      <c r="D3" s="581"/>
    </row>
    <row r="4" spans="1:4" ht="15">
      <c r="A4" s="581"/>
      <c r="B4" s="581"/>
      <c r="C4" s="581"/>
      <c r="D4" s="581"/>
    </row>
    <row r="5" spans="1:4" ht="21" customHeight="1">
      <c r="A5" s="582" t="s">
        <v>122</v>
      </c>
      <c r="B5" s="582"/>
      <c r="C5" s="582"/>
      <c r="D5" s="582"/>
    </row>
    <row r="6" spans="1:4" ht="21" customHeight="1">
      <c r="A6" s="582" t="s">
        <v>123</v>
      </c>
      <c r="B6" s="582"/>
      <c r="C6" s="582"/>
      <c r="D6" s="582"/>
    </row>
    <row r="7" spans="1:4" ht="21" customHeight="1">
      <c r="A7" s="582"/>
      <c r="B7" s="582"/>
      <c r="C7" s="582"/>
      <c r="D7" s="582"/>
    </row>
    <row r="8" spans="1:4" ht="15.75">
      <c r="A8" s="583" t="s">
        <v>409</v>
      </c>
      <c r="B8" s="583"/>
      <c r="C8" s="583"/>
      <c r="D8" s="583"/>
    </row>
    <row r="9" spans="1:4" ht="12.75" customHeight="1">
      <c r="A9" s="52"/>
      <c r="B9" s="53"/>
      <c r="C9" s="54"/>
      <c r="D9" s="54"/>
    </row>
    <row r="10" spans="1:4" ht="60.75" customHeight="1">
      <c r="A10" s="241"/>
      <c r="B10" s="242" t="s">
        <v>28</v>
      </c>
      <c r="C10" s="89" t="s">
        <v>36</v>
      </c>
      <c r="D10" s="89" t="s">
        <v>103</v>
      </c>
    </row>
    <row r="11" spans="1:4" ht="25.5">
      <c r="A11" s="243" t="s">
        <v>77</v>
      </c>
      <c r="B11" s="244" t="s">
        <v>16</v>
      </c>
      <c r="C11" s="245">
        <v>2110</v>
      </c>
      <c r="D11" s="245">
        <v>118.1</v>
      </c>
    </row>
    <row r="12" spans="1:4" ht="15">
      <c r="A12" s="246" t="s">
        <v>38</v>
      </c>
      <c r="B12" s="247" t="s">
        <v>2</v>
      </c>
      <c r="C12" s="245">
        <v>654</v>
      </c>
      <c r="D12" s="245">
        <v>89.3</v>
      </c>
    </row>
    <row r="13" spans="1:4" ht="15">
      <c r="A13" s="246" t="s">
        <v>39</v>
      </c>
      <c r="B13" s="247" t="s">
        <v>17</v>
      </c>
      <c r="C13" s="245"/>
      <c r="D13" s="245"/>
    </row>
    <row r="14" spans="1:4" ht="15">
      <c r="A14" s="243" t="s">
        <v>40</v>
      </c>
      <c r="B14" s="244" t="s">
        <v>10</v>
      </c>
      <c r="C14" s="245">
        <v>35095</v>
      </c>
      <c r="D14" s="245">
        <v>111.9</v>
      </c>
    </row>
    <row r="15" spans="1:4" ht="51">
      <c r="A15" s="243" t="s">
        <v>37</v>
      </c>
      <c r="B15" s="244"/>
      <c r="C15" s="245"/>
      <c r="D15" s="245"/>
    </row>
    <row r="16" spans="1:4" ht="15">
      <c r="A16" s="204" t="s">
        <v>115</v>
      </c>
      <c r="B16" s="202" t="s">
        <v>210</v>
      </c>
      <c r="C16" s="245">
        <v>81.9</v>
      </c>
      <c r="D16" s="245">
        <v>85</v>
      </c>
    </row>
    <row r="17" spans="1:4" ht="15">
      <c r="A17" s="204" t="s">
        <v>211</v>
      </c>
      <c r="B17" s="202" t="s">
        <v>370</v>
      </c>
      <c r="C17" s="245">
        <v>1230.9</v>
      </c>
      <c r="D17" s="245">
        <v>101.4</v>
      </c>
    </row>
    <row r="18" spans="1:4" ht="15">
      <c r="A18" s="204" t="s">
        <v>212</v>
      </c>
      <c r="B18" s="202" t="s">
        <v>213</v>
      </c>
      <c r="C18" s="245">
        <v>48483</v>
      </c>
      <c r="D18" s="245">
        <v>153.4</v>
      </c>
    </row>
    <row r="19" spans="1:4" ht="15">
      <c r="A19" s="204" t="s">
        <v>214</v>
      </c>
      <c r="B19" s="202" t="s">
        <v>215</v>
      </c>
      <c r="C19" s="245">
        <v>54.5</v>
      </c>
      <c r="D19" s="245">
        <v>46.6</v>
      </c>
    </row>
    <row r="20" spans="1:4" ht="15">
      <c r="A20" s="246" t="s">
        <v>216</v>
      </c>
      <c r="B20" s="247" t="s">
        <v>217</v>
      </c>
      <c r="C20" s="245">
        <v>2004.4</v>
      </c>
      <c r="D20" s="245">
        <v>64.4</v>
      </c>
    </row>
    <row r="21" spans="1:4" ht="15">
      <c r="A21" s="246"/>
      <c r="B21" s="247"/>
      <c r="C21" s="245"/>
      <c r="D21" s="245"/>
    </row>
    <row r="22" spans="1:4" ht="15">
      <c r="A22" s="246" t="s">
        <v>92</v>
      </c>
      <c r="B22" s="247" t="s">
        <v>11</v>
      </c>
      <c r="C22" s="245"/>
      <c r="D22" s="245"/>
    </row>
    <row r="23" spans="1:4" ht="15">
      <c r="A23" s="246" t="s">
        <v>82</v>
      </c>
      <c r="B23" s="247"/>
      <c r="C23" s="245" t="s">
        <v>410</v>
      </c>
      <c r="D23" s="245" t="s">
        <v>411</v>
      </c>
    </row>
    <row r="24" spans="1:4" ht="15">
      <c r="A24" s="246" t="s">
        <v>83</v>
      </c>
      <c r="B24" s="247"/>
      <c r="C24" s="245" t="s">
        <v>412</v>
      </c>
      <c r="D24" s="245" t="s">
        <v>413</v>
      </c>
    </row>
    <row r="25" spans="1:4" ht="15">
      <c r="A25" s="246" t="s">
        <v>109</v>
      </c>
      <c r="B25" s="247"/>
      <c r="C25" s="245"/>
      <c r="D25" s="245"/>
    </row>
    <row r="26" spans="1:4" ht="15">
      <c r="A26" s="246" t="s">
        <v>110</v>
      </c>
      <c r="B26" s="247"/>
      <c r="C26" s="245">
        <v>0</v>
      </c>
      <c r="D26" s="245"/>
    </row>
    <row r="27" spans="1:4" ht="15">
      <c r="A27" s="246" t="s">
        <v>84</v>
      </c>
      <c r="B27" s="247" t="s">
        <v>11</v>
      </c>
      <c r="C27" s="245">
        <v>-308946</v>
      </c>
      <c r="D27" s="245" t="s">
        <v>209</v>
      </c>
    </row>
    <row r="28" spans="1:4" ht="15">
      <c r="A28" s="246" t="s">
        <v>85</v>
      </c>
      <c r="B28" s="247" t="s">
        <v>11</v>
      </c>
      <c r="C28" s="245">
        <v>38472</v>
      </c>
      <c r="D28" s="245">
        <v>93.3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43.625" style="32" customWidth="1"/>
    <col min="2" max="2" width="10.75390625" style="32" customWidth="1"/>
    <col min="3" max="3" width="14.00390625" style="32" customWidth="1"/>
    <col min="4" max="4" width="21.625" style="32" customWidth="1"/>
    <col min="5" max="14" width="9.125" style="18" customWidth="1"/>
    <col min="15" max="16384" width="9.125" style="18" customWidth="1"/>
  </cols>
  <sheetData>
    <row r="1" spans="1:4" ht="15.75">
      <c r="A1" s="31"/>
      <c r="B1" s="31"/>
      <c r="C1" s="584" t="s">
        <v>34</v>
      </c>
      <c r="D1" s="584"/>
    </row>
    <row r="2" spans="1:4" ht="15.75">
      <c r="A2" s="31"/>
      <c r="B2" s="31"/>
      <c r="C2" s="31"/>
      <c r="D2" s="31"/>
    </row>
    <row r="3" spans="1:4" ht="12.75">
      <c r="A3" s="585" t="s">
        <v>35</v>
      </c>
      <c r="B3" s="585"/>
      <c r="C3" s="586"/>
      <c r="D3" s="586"/>
    </row>
    <row r="4" spans="1:4" ht="26.25" customHeight="1">
      <c r="A4" s="586"/>
      <c r="B4" s="586"/>
      <c r="C4" s="586"/>
      <c r="D4" s="586"/>
    </row>
    <row r="5" spans="1:4" ht="15.75">
      <c r="A5" s="587" t="s">
        <v>218</v>
      </c>
      <c r="B5" s="587"/>
      <c r="C5" s="587"/>
      <c r="D5" s="587"/>
    </row>
    <row r="6" spans="1:4" ht="15.75">
      <c r="A6" s="587" t="s">
        <v>219</v>
      </c>
      <c r="B6" s="587"/>
      <c r="C6" s="587"/>
      <c r="D6" s="587"/>
    </row>
    <row r="7" spans="1:4" ht="15.75">
      <c r="A7" s="586"/>
      <c r="B7" s="586"/>
      <c r="C7" s="586"/>
      <c r="D7" s="586"/>
    </row>
    <row r="8" spans="1:4" ht="15.75">
      <c r="A8" s="588" t="s">
        <v>430</v>
      </c>
      <c r="B8" s="588"/>
      <c r="C8" s="588"/>
      <c r="D8" s="588"/>
    </row>
    <row r="9" spans="1:4" ht="15.75">
      <c r="A9" s="248"/>
      <c r="B9" s="248"/>
      <c r="C9" s="248"/>
      <c r="D9" s="248"/>
    </row>
    <row r="10" spans="1:4" ht="47.25">
      <c r="A10" s="249"/>
      <c r="B10" s="249" t="s">
        <v>28</v>
      </c>
      <c r="C10" s="89" t="s">
        <v>36</v>
      </c>
      <c r="D10" s="89" t="s">
        <v>103</v>
      </c>
    </row>
    <row r="11" spans="1:4" ht="25.5">
      <c r="A11" s="250" t="s">
        <v>77</v>
      </c>
      <c r="B11" s="251" t="s">
        <v>16</v>
      </c>
      <c r="C11" s="245">
        <v>403.5</v>
      </c>
      <c r="D11" s="252">
        <v>110</v>
      </c>
    </row>
    <row r="12" spans="1:4" ht="15">
      <c r="A12" s="253" t="s">
        <v>38</v>
      </c>
      <c r="B12" s="254" t="s">
        <v>2</v>
      </c>
      <c r="C12" s="245">
        <v>176</v>
      </c>
      <c r="D12" s="245">
        <v>76.9</v>
      </c>
    </row>
    <row r="13" spans="1:4" ht="15">
      <c r="A13" s="253" t="s">
        <v>39</v>
      </c>
      <c r="B13" s="254" t="s">
        <v>17</v>
      </c>
      <c r="C13" s="245"/>
      <c r="D13" s="245"/>
    </row>
    <row r="14" spans="1:4" ht="15">
      <c r="A14" s="250" t="s">
        <v>40</v>
      </c>
      <c r="B14" s="251" t="s">
        <v>10</v>
      </c>
      <c r="C14" s="245">
        <v>22389</v>
      </c>
      <c r="D14" s="252">
        <v>100</v>
      </c>
    </row>
    <row r="15" spans="1:4" ht="51">
      <c r="A15" s="250" t="s">
        <v>37</v>
      </c>
      <c r="B15" s="251"/>
      <c r="C15" s="245"/>
      <c r="D15" s="245"/>
    </row>
    <row r="16" spans="1:4" ht="15">
      <c r="A16" s="253" t="s">
        <v>114</v>
      </c>
      <c r="B16" s="254" t="s">
        <v>11</v>
      </c>
      <c r="C16" s="245">
        <v>377884</v>
      </c>
      <c r="D16" s="252">
        <v>103</v>
      </c>
    </row>
    <row r="17" spans="1:4" ht="15">
      <c r="A17" s="253" t="s">
        <v>238</v>
      </c>
      <c r="B17" s="254" t="s">
        <v>239</v>
      </c>
      <c r="C17" s="252">
        <v>331431</v>
      </c>
      <c r="D17" s="245">
        <v>107.1</v>
      </c>
    </row>
    <row r="18" spans="1:4" ht="15">
      <c r="A18" s="253" t="s">
        <v>92</v>
      </c>
      <c r="B18" s="254" t="s">
        <v>11</v>
      </c>
      <c r="C18" s="245"/>
      <c r="D18" s="245"/>
    </row>
    <row r="19" spans="1:4" ht="15">
      <c r="A19" s="253" t="s">
        <v>82</v>
      </c>
      <c r="B19" s="254"/>
      <c r="C19" s="245" t="s">
        <v>431</v>
      </c>
      <c r="D19" s="245" t="s">
        <v>433</v>
      </c>
    </row>
    <row r="20" spans="1:4" ht="15">
      <c r="A20" s="253" t="s">
        <v>83</v>
      </c>
      <c r="B20" s="254"/>
      <c r="C20" s="245" t="s">
        <v>432</v>
      </c>
      <c r="D20" s="245" t="s">
        <v>434</v>
      </c>
    </row>
    <row r="21" spans="1:4" ht="15">
      <c r="A21" s="253" t="s">
        <v>109</v>
      </c>
      <c r="B21" s="254"/>
      <c r="C21" s="245"/>
      <c r="D21" s="245"/>
    </row>
    <row r="22" spans="1:4" ht="15">
      <c r="A22" s="253" t="s">
        <v>110</v>
      </c>
      <c r="B22" s="254"/>
      <c r="C22" s="245"/>
      <c r="D22" s="245"/>
    </row>
    <row r="23" spans="1:4" ht="15">
      <c r="A23" s="253" t="s">
        <v>84</v>
      </c>
      <c r="B23" s="254" t="s">
        <v>11</v>
      </c>
      <c r="C23" s="245">
        <v>8018</v>
      </c>
      <c r="D23" s="245">
        <v>108.2</v>
      </c>
    </row>
    <row r="24" spans="1:4" ht="15">
      <c r="A24" s="253" t="s">
        <v>85</v>
      </c>
      <c r="B24" s="254" t="s">
        <v>11</v>
      </c>
      <c r="C24" s="245">
        <v>59082</v>
      </c>
      <c r="D24" s="245">
        <v>107.2</v>
      </c>
    </row>
  </sheetData>
  <sheetProtection/>
  <mergeCells count="6">
    <mergeCell ref="C1:D1"/>
    <mergeCell ref="A3:D4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43.625" style="32" customWidth="1"/>
    <col min="2" max="2" width="10.75390625" style="32" customWidth="1"/>
    <col min="3" max="3" width="14.00390625" style="32" customWidth="1"/>
    <col min="4" max="4" width="21.625" style="32" customWidth="1"/>
    <col min="5" max="14" width="9.125" style="18" customWidth="1"/>
    <col min="15" max="16384" width="9.125" style="18" customWidth="1"/>
  </cols>
  <sheetData>
    <row r="1" spans="1:4" ht="15.75">
      <c r="A1" s="31"/>
      <c r="B1" s="31"/>
      <c r="C1" s="584" t="s">
        <v>34</v>
      </c>
      <c r="D1" s="584"/>
    </row>
    <row r="2" spans="1:4" ht="15.75">
      <c r="A2" s="31"/>
      <c r="B2" s="31"/>
      <c r="C2" s="31"/>
      <c r="D2" s="31"/>
    </row>
    <row r="3" spans="1:4" ht="12.75">
      <c r="A3" s="585" t="s">
        <v>35</v>
      </c>
      <c r="B3" s="585"/>
      <c r="C3" s="586"/>
      <c r="D3" s="586"/>
    </row>
    <row r="4" spans="1:4" ht="26.25" customHeight="1">
      <c r="A4" s="586"/>
      <c r="B4" s="586"/>
      <c r="C4" s="586"/>
      <c r="D4" s="586"/>
    </row>
    <row r="5" spans="1:4" ht="15.75">
      <c r="A5" s="587" t="s">
        <v>259</v>
      </c>
      <c r="B5" s="587"/>
      <c r="C5" s="587"/>
      <c r="D5" s="587"/>
    </row>
    <row r="6" spans="1:4" ht="15.75">
      <c r="A6" s="587" t="s">
        <v>180</v>
      </c>
      <c r="B6" s="587"/>
      <c r="C6" s="587"/>
      <c r="D6" s="587"/>
    </row>
    <row r="7" spans="1:4" ht="15.75">
      <c r="A7" s="586"/>
      <c r="B7" s="586"/>
      <c r="C7" s="586"/>
      <c r="D7" s="586"/>
    </row>
    <row r="8" spans="1:4" ht="15.75">
      <c r="A8" s="588" t="s">
        <v>430</v>
      </c>
      <c r="B8" s="588"/>
      <c r="C8" s="588"/>
      <c r="D8" s="588"/>
    </row>
    <row r="9" spans="1:4" ht="15.75">
      <c r="A9" s="248"/>
      <c r="B9" s="248"/>
      <c r="C9" s="248"/>
      <c r="D9" s="248"/>
    </row>
    <row r="10" spans="1:4" ht="47.25">
      <c r="A10" s="249"/>
      <c r="B10" s="249" t="s">
        <v>28</v>
      </c>
      <c r="C10" s="89" t="s">
        <v>36</v>
      </c>
      <c r="D10" s="89" t="s">
        <v>103</v>
      </c>
    </row>
    <row r="11" spans="1:4" ht="25.5">
      <c r="A11" s="250" t="s">
        <v>77</v>
      </c>
      <c r="B11" s="251" t="s">
        <v>16</v>
      </c>
      <c r="C11" s="245">
        <v>175</v>
      </c>
      <c r="D11" s="245">
        <v>102.7</v>
      </c>
    </row>
    <row r="12" spans="1:4" ht="15">
      <c r="A12" s="253" t="s">
        <v>38</v>
      </c>
      <c r="B12" s="254" t="s">
        <v>2</v>
      </c>
      <c r="C12" s="245">
        <v>128</v>
      </c>
      <c r="D12" s="245">
        <v>97.7</v>
      </c>
    </row>
    <row r="13" spans="1:4" ht="15">
      <c r="A13" s="253" t="s">
        <v>39</v>
      </c>
      <c r="B13" s="254" t="s">
        <v>17</v>
      </c>
      <c r="C13" s="245"/>
      <c r="D13" s="245"/>
    </row>
    <row r="14" spans="1:4" ht="15">
      <c r="A14" s="250" t="s">
        <v>40</v>
      </c>
      <c r="B14" s="251" t="s">
        <v>10</v>
      </c>
      <c r="C14" s="245">
        <v>18330</v>
      </c>
      <c r="D14" s="245">
        <v>122.7</v>
      </c>
    </row>
    <row r="15" spans="1:4" ht="51">
      <c r="A15" s="250" t="s">
        <v>37</v>
      </c>
      <c r="B15" s="251"/>
      <c r="C15" s="245"/>
      <c r="D15" s="245"/>
    </row>
    <row r="16" spans="1:4" ht="15">
      <c r="A16" s="253" t="s">
        <v>118</v>
      </c>
      <c r="B16" s="254" t="s">
        <v>31</v>
      </c>
      <c r="C16" s="245">
        <v>942</v>
      </c>
      <c r="D16" s="252">
        <v>98.5</v>
      </c>
    </row>
    <row r="17" spans="1:4" ht="15">
      <c r="A17" s="253"/>
      <c r="B17" s="254"/>
      <c r="C17" s="245"/>
      <c r="D17" s="245"/>
    </row>
    <row r="18" spans="1:4" ht="15">
      <c r="A18" s="253" t="s">
        <v>92</v>
      </c>
      <c r="B18" s="254" t="s">
        <v>11</v>
      </c>
      <c r="C18" s="245"/>
      <c r="D18" s="245"/>
    </row>
    <row r="19" spans="1:4" ht="15">
      <c r="A19" s="253" t="s">
        <v>82</v>
      </c>
      <c r="B19" s="254"/>
      <c r="C19" s="245" t="s">
        <v>435</v>
      </c>
      <c r="D19" s="245" t="s">
        <v>437</v>
      </c>
    </row>
    <row r="20" spans="1:4" ht="15">
      <c r="A20" s="253" t="s">
        <v>83</v>
      </c>
      <c r="B20" s="254"/>
      <c r="C20" s="245" t="s">
        <v>436</v>
      </c>
      <c r="D20" s="245" t="s">
        <v>438</v>
      </c>
    </row>
    <row r="21" spans="1:4" ht="15">
      <c r="A21" s="253" t="s">
        <v>109</v>
      </c>
      <c r="B21" s="254"/>
      <c r="C21" s="245"/>
      <c r="D21" s="245"/>
    </row>
    <row r="22" spans="1:4" ht="15">
      <c r="A22" s="253" t="s">
        <v>110</v>
      </c>
      <c r="B22" s="254"/>
      <c r="C22" s="245"/>
      <c r="D22" s="245"/>
    </row>
    <row r="23" spans="1:4" ht="15">
      <c r="A23" s="253" t="s">
        <v>84</v>
      </c>
      <c r="B23" s="254" t="s">
        <v>11</v>
      </c>
      <c r="C23" s="245">
        <v>8955</v>
      </c>
      <c r="D23" s="245">
        <v>69.3</v>
      </c>
    </row>
    <row r="24" spans="1:4" ht="15">
      <c r="A24" s="253" t="s">
        <v>85</v>
      </c>
      <c r="B24" s="254" t="s">
        <v>11</v>
      </c>
      <c r="C24" s="245">
        <v>4575</v>
      </c>
      <c r="D24" s="245">
        <v>113.9</v>
      </c>
    </row>
  </sheetData>
  <sheetProtection/>
  <mergeCells count="6">
    <mergeCell ref="C1:D1"/>
    <mergeCell ref="A3:D4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43.625" style="32" customWidth="1"/>
    <col min="2" max="2" width="10.75390625" style="32" customWidth="1"/>
    <col min="3" max="3" width="14.00390625" style="32" customWidth="1"/>
    <col min="4" max="4" width="21.625" style="32" customWidth="1"/>
    <col min="5" max="14" width="9.125" style="18" customWidth="1"/>
    <col min="15" max="16384" width="9.125" style="18" customWidth="1"/>
  </cols>
  <sheetData>
    <row r="1" spans="1:4" ht="15.75">
      <c r="A1" s="31"/>
      <c r="B1" s="31"/>
      <c r="C1" s="584" t="s">
        <v>34</v>
      </c>
      <c r="D1" s="584"/>
    </row>
    <row r="2" spans="1:4" ht="15.75">
      <c r="A2" s="31"/>
      <c r="B2" s="31"/>
      <c r="C2" s="31"/>
      <c r="D2" s="31"/>
    </row>
    <row r="3" spans="1:4" ht="12.75">
      <c r="A3" s="585" t="s">
        <v>285</v>
      </c>
      <c r="B3" s="585"/>
      <c r="C3" s="586"/>
      <c r="D3" s="586"/>
    </row>
    <row r="4" spans="1:4" ht="25.5" customHeight="1">
      <c r="A4" s="586"/>
      <c r="B4" s="586"/>
      <c r="C4" s="586"/>
      <c r="D4" s="586"/>
    </row>
    <row r="5" spans="1:4" ht="15.75">
      <c r="A5" s="589" t="s">
        <v>260</v>
      </c>
      <c r="B5" s="589"/>
      <c r="C5" s="589"/>
      <c r="D5" s="589"/>
    </row>
    <row r="6" spans="1:4" ht="15.75">
      <c r="A6" s="589" t="s">
        <v>181</v>
      </c>
      <c r="B6" s="589"/>
      <c r="C6" s="589"/>
      <c r="D6" s="589"/>
    </row>
    <row r="7" spans="1:4" ht="15.75">
      <c r="A7" s="589"/>
      <c r="B7" s="589"/>
      <c r="C7" s="589"/>
      <c r="D7" s="589"/>
    </row>
    <row r="8" spans="1:4" ht="15.75">
      <c r="A8" s="588" t="s">
        <v>439</v>
      </c>
      <c r="B8" s="588"/>
      <c r="C8" s="588"/>
      <c r="D8" s="588"/>
    </row>
    <row r="9" spans="1:4" ht="15.75">
      <c r="A9" s="248"/>
      <c r="B9" s="248"/>
      <c r="C9" s="248"/>
      <c r="D9" s="248"/>
    </row>
    <row r="10" spans="1:4" ht="47.25">
      <c r="A10" s="249"/>
      <c r="B10" s="255" t="s">
        <v>28</v>
      </c>
      <c r="C10" s="89" t="s">
        <v>36</v>
      </c>
      <c r="D10" s="89" t="s">
        <v>103</v>
      </c>
    </row>
    <row r="11" spans="1:4" ht="25.5">
      <c r="A11" s="250" t="s">
        <v>77</v>
      </c>
      <c r="B11" s="251" t="s">
        <v>16</v>
      </c>
      <c r="C11" s="245">
        <v>190.4</v>
      </c>
      <c r="D11" s="245">
        <v>98.9</v>
      </c>
    </row>
    <row r="12" spans="1:4" ht="15">
      <c r="A12" s="253" t="s">
        <v>38</v>
      </c>
      <c r="B12" s="254" t="s">
        <v>2</v>
      </c>
      <c r="C12" s="245">
        <v>159</v>
      </c>
      <c r="D12" s="245">
        <v>99.4</v>
      </c>
    </row>
    <row r="13" spans="1:4" ht="15">
      <c r="A13" s="253" t="s">
        <v>39</v>
      </c>
      <c r="B13" s="254" t="s">
        <v>17</v>
      </c>
      <c r="C13" s="245"/>
      <c r="D13" s="245"/>
    </row>
    <row r="14" spans="1:4" ht="15">
      <c r="A14" s="250" t="s">
        <v>40</v>
      </c>
      <c r="B14" s="251" t="s">
        <v>10</v>
      </c>
      <c r="C14" s="245">
        <v>33544</v>
      </c>
      <c r="D14" s="245">
        <v>101.12</v>
      </c>
    </row>
    <row r="15" spans="1:4" ht="51">
      <c r="A15" s="250" t="s">
        <v>37</v>
      </c>
      <c r="B15" s="251"/>
      <c r="C15" s="245"/>
      <c r="D15" s="245"/>
    </row>
    <row r="16" spans="1:4" ht="15">
      <c r="A16" s="253" t="s">
        <v>116</v>
      </c>
      <c r="B16" s="254" t="s">
        <v>31</v>
      </c>
      <c r="C16" s="245">
        <v>2663</v>
      </c>
      <c r="D16" s="245">
        <v>94.8</v>
      </c>
    </row>
    <row r="17" spans="1:4" ht="15">
      <c r="A17" s="253" t="s">
        <v>117</v>
      </c>
      <c r="B17" s="254" t="s">
        <v>31</v>
      </c>
      <c r="C17" s="245">
        <v>70</v>
      </c>
      <c r="D17" s="245">
        <v>78.7</v>
      </c>
    </row>
    <row r="18" spans="1:4" ht="15">
      <c r="A18" s="253" t="s">
        <v>92</v>
      </c>
      <c r="B18" s="254" t="s">
        <v>11</v>
      </c>
      <c r="C18" s="245"/>
      <c r="D18" s="245"/>
    </row>
    <row r="19" spans="1:4" ht="15">
      <c r="A19" s="253" t="s">
        <v>82</v>
      </c>
      <c r="B19" s="254"/>
      <c r="C19" s="245" t="s">
        <v>440</v>
      </c>
      <c r="D19" s="245" t="s">
        <v>442</v>
      </c>
    </row>
    <row r="20" spans="1:4" ht="15">
      <c r="A20" s="253" t="s">
        <v>83</v>
      </c>
      <c r="B20" s="254"/>
      <c r="C20" s="245" t="s">
        <v>441</v>
      </c>
      <c r="D20" s="245" t="s">
        <v>443</v>
      </c>
    </row>
    <row r="21" spans="1:4" ht="15">
      <c r="A21" s="253" t="s">
        <v>109</v>
      </c>
      <c r="B21" s="254"/>
      <c r="C21" s="245"/>
      <c r="D21" s="245"/>
    </row>
    <row r="22" spans="1:4" ht="15">
      <c r="A22" s="253" t="s">
        <v>110</v>
      </c>
      <c r="B22" s="254"/>
      <c r="C22" s="245"/>
      <c r="D22" s="245"/>
    </row>
    <row r="23" spans="1:4" ht="15">
      <c r="A23" s="253" t="s">
        <v>84</v>
      </c>
      <c r="B23" s="254" t="s">
        <v>11</v>
      </c>
      <c r="C23" s="245">
        <v>6031</v>
      </c>
      <c r="D23" s="245">
        <v>83.1</v>
      </c>
    </row>
    <row r="24" spans="1:4" ht="15">
      <c r="A24" s="253" t="s">
        <v>85</v>
      </c>
      <c r="B24" s="254" t="s">
        <v>11</v>
      </c>
      <c r="C24" s="245">
        <v>7615</v>
      </c>
      <c r="D24" s="245">
        <v>38.1</v>
      </c>
    </row>
  </sheetData>
  <sheetProtection/>
  <mergeCells count="6">
    <mergeCell ref="C1:D1"/>
    <mergeCell ref="A3:D4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90" zoomScaleNormal="75" zoomScaleSheetLayoutView="90" zoomScalePageLayoutView="0" workbookViewId="0" topLeftCell="A1">
      <selection activeCell="J27" sqref="J27:J28"/>
    </sheetView>
  </sheetViews>
  <sheetFormatPr defaultColWidth="9.00390625" defaultRowHeight="12.75"/>
  <cols>
    <col min="1" max="1" width="38.25390625" style="13" customWidth="1"/>
    <col min="2" max="2" width="8.875" style="14" hidden="1" customWidth="1"/>
    <col min="3" max="3" width="18.875" style="15" customWidth="1"/>
    <col min="4" max="5" width="14.75390625" style="16" customWidth="1"/>
    <col min="6" max="6" width="28.75390625" style="16" hidden="1" customWidth="1"/>
    <col min="7" max="16384" width="9.125" style="16" customWidth="1"/>
  </cols>
  <sheetData>
    <row r="1" spans="4:5" ht="15.75">
      <c r="D1" s="590" t="s">
        <v>41</v>
      </c>
      <c r="E1" s="591"/>
    </row>
    <row r="3" spans="1:5" ht="28.5" customHeight="1">
      <c r="A3" s="592" t="s">
        <v>42</v>
      </c>
      <c r="B3" s="592"/>
      <c r="C3" s="592"/>
      <c r="D3" s="592"/>
      <c r="E3" s="592"/>
    </row>
    <row r="4" spans="2:5" ht="15.75" hidden="1">
      <c r="B4" s="55" t="s">
        <v>43</v>
      </c>
      <c r="C4" s="55"/>
      <c r="D4" s="593" t="s">
        <v>44</v>
      </c>
      <c r="E4" s="594"/>
    </row>
    <row r="5" spans="1:5" ht="78" customHeight="1">
      <c r="A5" s="256"/>
      <c r="B5" s="257" t="s">
        <v>45</v>
      </c>
      <c r="C5" s="258" t="s">
        <v>28</v>
      </c>
      <c r="D5" s="258" t="s">
        <v>46</v>
      </c>
      <c r="E5" s="258" t="s">
        <v>91</v>
      </c>
    </row>
    <row r="6" spans="1:5" ht="46.5" customHeight="1">
      <c r="A6" s="259" t="s">
        <v>111</v>
      </c>
      <c r="B6" s="55"/>
      <c r="C6" s="260" t="s">
        <v>47</v>
      </c>
      <c r="D6" s="261"/>
      <c r="E6" s="260"/>
    </row>
    <row r="7" spans="1:5" ht="23.25" customHeight="1" hidden="1">
      <c r="A7" s="56"/>
      <c r="B7" s="57"/>
      <c r="C7" s="55"/>
      <c r="D7" s="58"/>
      <c r="E7" s="58"/>
    </row>
    <row r="8" spans="1:5" ht="24" customHeight="1" hidden="1">
      <c r="A8" s="56"/>
      <c r="B8" s="57"/>
      <c r="C8" s="55"/>
      <c r="D8" s="58"/>
      <c r="E8" s="58"/>
    </row>
    <row r="9" spans="1:5" ht="24" customHeight="1" hidden="1">
      <c r="A9" s="56"/>
      <c r="B9" s="57"/>
      <c r="C9" s="55"/>
      <c r="D9" s="58"/>
      <c r="E9" s="58"/>
    </row>
    <row r="10" spans="1:5" ht="24" customHeight="1" hidden="1">
      <c r="A10" s="56"/>
      <c r="B10" s="57"/>
      <c r="C10" s="55"/>
      <c r="D10" s="58"/>
      <c r="E10" s="58"/>
    </row>
    <row r="11" spans="1:5" ht="31.5" customHeight="1" hidden="1">
      <c r="A11" s="262" t="s">
        <v>48</v>
      </c>
      <c r="B11" s="55"/>
      <c r="C11" s="260" t="s">
        <v>49</v>
      </c>
      <c r="D11" s="263" t="s">
        <v>50</v>
      </c>
      <c r="E11" s="264"/>
    </row>
    <row r="12" spans="1:5" ht="26.25" customHeight="1">
      <c r="A12" s="262"/>
      <c r="B12" s="57" t="s">
        <v>51</v>
      </c>
      <c r="C12" s="55"/>
      <c r="D12" s="265"/>
      <c r="E12" s="265"/>
    </row>
    <row r="13" spans="1:5" ht="22.5" customHeight="1">
      <c r="A13" s="56"/>
      <c r="B13" s="55"/>
      <c r="C13" s="260"/>
      <c r="D13" s="265"/>
      <c r="E13" s="265"/>
    </row>
    <row r="14" spans="1:5" ht="24.75" customHeight="1">
      <c r="A14" s="262"/>
      <c r="B14" s="55"/>
      <c r="C14" s="260"/>
      <c r="D14" s="266"/>
      <c r="E14" s="267"/>
    </row>
    <row r="15" spans="1:5" ht="32.25" customHeight="1" hidden="1">
      <c r="A15" s="262" t="s">
        <v>52</v>
      </c>
      <c r="B15" s="55"/>
      <c r="C15" s="260" t="s">
        <v>49</v>
      </c>
      <c r="D15" s="263" t="s">
        <v>53</v>
      </c>
      <c r="E15" s="264"/>
    </row>
    <row r="16" spans="1:5" ht="32.25" customHeight="1" hidden="1">
      <c r="A16" s="262" t="s">
        <v>54</v>
      </c>
      <c r="B16" s="55"/>
      <c r="C16" s="260" t="s">
        <v>55</v>
      </c>
      <c r="D16" s="263" t="s">
        <v>56</v>
      </c>
      <c r="E16" s="264"/>
    </row>
    <row r="17" spans="1:5" ht="27" customHeight="1" hidden="1">
      <c r="A17" s="262" t="s">
        <v>57</v>
      </c>
      <c r="B17" s="55"/>
      <c r="C17" s="260" t="s">
        <v>58</v>
      </c>
      <c r="D17" s="261">
        <v>10</v>
      </c>
      <c r="E17" s="260">
        <v>0</v>
      </c>
    </row>
    <row r="18" spans="1:5" ht="25.5" customHeight="1" hidden="1">
      <c r="A18" s="262"/>
      <c r="B18" s="55"/>
      <c r="C18" s="260"/>
      <c r="D18" s="261"/>
      <c r="E18" s="260"/>
    </row>
    <row r="19" spans="1:5" ht="27" customHeight="1" hidden="1">
      <c r="A19" s="262"/>
      <c r="B19" s="55"/>
      <c r="C19" s="260"/>
      <c r="D19" s="261"/>
      <c r="E19" s="260"/>
    </row>
    <row r="20" spans="1:5" s="14" customFormat="1" ht="30" customHeight="1" hidden="1">
      <c r="A20" s="262" t="s">
        <v>59</v>
      </c>
      <c r="B20" s="59" t="s">
        <v>60</v>
      </c>
      <c r="C20" s="55"/>
      <c r="D20" s="57"/>
      <c r="E20" s="57"/>
    </row>
    <row r="21" spans="1:5" ht="33.75" customHeight="1">
      <c r="A21" s="259" t="s">
        <v>100</v>
      </c>
      <c r="B21" s="57"/>
      <c r="D21" s="58"/>
      <c r="E21" s="58"/>
    </row>
    <row r="22" spans="1:5" ht="30" customHeight="1" hidden="1">
      <c r="A22" s="262" t="s">
        <v>61</v>
      </c>
      <c r="B22" s="57" t="s">
        <v>51</v>
      </c>
      <c r="C22" s="55" t="s">
        <v>62</v>
      </c>
      <c r="D22" s="58">
        <v>3</v>
      </c>
      <c r="E22" s="58"/>
    </row>
    <row r="23" spans="1:6" ht="30" customHeight="1">
      <c r="A23" s="262" t="s">
        <v>63</v>
      </c>
      <c r="B23" s="57"/>
      <c r="C23" s="55" t="s">
        <v>102</v>
      </c>
      <c r="D23" s="268" t="s">
        <v>446</v>
      </c>
      <c r="E23" s="268" t="s">
        <v>447</v>
      </c>
      <c r="F23" s="12" t="s">
        <v>149</v>
      </c>
    </row>
    <row r="24" spans="1:5" ht="30" customHeight="1">
      <c r="A24" s="262" t="s">
        <v>64</v>
      </c>
      <c r="B24" s="57"/>
      <c r="C24" s="55" t="s">
        <v>65</v>
      </c>
      <c r="D24" s="268"/>
      <c r="E24" s="268"/>
    </row>
    <row r="25" spans="1:5" ht="30" customHeight="1">
      <c r="A25" s="56" t="s">
        <v>66</v>
      </c>
      <c r="B25" s="57"/>
      <c r="C25" s="55" t="s">
        <v>67</v>
      </c>
      <c r="D25" s="58"/>
      <c r="E25" s="58"/>
    </row>
    <row r="26" spans="1:5" ht="30.75" customHeight="1">
      <c r="A26" s="56" t="s">
        <v>68</v>
      </c>
      <c r="B26" s="57"/>
      <c r="C26" s="55" t="s">
        <v>88</v>
      </c>
      <c r="D26" s="58"/>
      <c r="E26" s="58"/>
    </row>
    <row r="27" spans="1:5" ht="30.75" customHeight="1">
      <c r="A27" s="262" t="s">
        <v>89</v>
      </c>
      <c r="B27" s="59"/>
      <c r="C27" s="260" t="s">
        <v>90</v>
      </c>
      <c r="D27" s="58"/>
      <c r="E27" s="58"/>
    </row>
    <row r="28" spans="1:5" ht="22.5" customHeight="1">
      <c r="A28" s="262" t="s">
        <v>69</v>
      </c>
      <c r="B28" s="57"/>
      <c r="C28" s="55" t="s">
        <v>67</v>
      </c>
      <c r="D28" s="58"/>
      <c r="E28" s="58"/>
    </row>
    <row r="29" spans="1:5" ht="31.5">
      <c r="A29" s="56" t="s">
        <v>368</v>
      </c>
      <c r="B29" s="57"/>
      <c r="C29" s="260" t="s">
        <v>90</v>
      </c>
      <c r="D29" s="269" t="s">
        <v>369</v>
      </c>
      <c r="E29" s="58"/>
    </row>
    <row r="30" spans="1:5" ht="15.75">
      <c r="A30" s="56"/>
      <c r="B30" s="57"/>
      <c r="C30" s="55"/>
      <c r="D30" s="58"/>
      <c r="E30" s="58"/>
    </row>
    <row r="31" spans="1:5" ht="15.75">
      <c r="A31" s="56"/>
      <c r="B31" s="57"/>
      <c r="C31" s="260"/>
      <c r="D31" s="58"/>
      <c r="E31" s="58"/>
    </row>
    <row r="32" spans="1:5" ht="15.75">
      <c r="A32" s="56"/>
      <c r="B32" s="59"/>
      <c r="C32" s="55"/>
      <c r="D32" s="58"/>
      <c r="E32" s="58"/>
    </row>
    <row r="33" spans="1:5" ht="15.75">
      <c r="A33" s="56"/>
      <c r="B33" s="57"/>
      <c r="C33" s="55"/>
      <c r="D33" s="58"/>
      <c r="E33" s="58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00" zoomScalePageLayoutView="0" workbookViewId="0" topLeftCell="A40">
      <selection activeCell="J6" sqref="J6:K6"/>
    </sheetView>
  </sheetViews>
  <sheetFormatPr defaultColWidth="9.00390625" defaultRowHeight="12.75"/>
  <cols>
    <col min="1" max="1" width="35.00390625" style="25" customWidth="1"/>
    <col min="2" max="2" width="14.25390625" style="26" customWidth="1"/>
    <col min="3" max="3" width="10.25390625" style="27" customWidth="1"/>
    <col min="4" max="4" width="8.00390625" style="28" customWidth="1"/>
    <col min="5" max="5" width="10.25390625" style="28" bestFit="1" customWidth="1"/>
    <col min="6" max="6" width="10.125" style="28" bestFit="1" customWidth="1"/>
    <col min="7" max="7" width="10.375" style="28" customWidth="1"/>
    <col min="8" max="8" width="9.875" style="28" customWidth="1"/>
    <col min="9" max="9" width="12.00390625" style="28" customWidth="1"/>
    <col min="10" max="10" width="11.125" style="64" customWidth="1"/>
    <col min="11" max="11" width="10.875" style="28" customWidth="1"/>
    <col min="12" max="12" width="6.375" style="29" customWidth="1"/>
    <col min="13" max="13" width="0.2421875" style="4" hidden="1" customWidth="1"/>
    <col min="14" max="16384" width="9.125" style="4" customWidth="1"/>
  </cols>
  <sheetData>
    <row r="1" spans="1:13" ht="15.75" customHeight="1">
      <c r="A1" s="595" t="s">
        <v>70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13" ht="15.75">
      <c r="A2" s="585" t="s">
        <v>150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3" ht="15.75" customHeight="1">
      <c r="A3" s="596" t="s">
        <v>151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90"/>
    </row>
    <row r="4" spans="1:13" ht="15.75">
      <c r="A4" s="596" t="s">
        <v>452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90"/>
    </row>
    <row r="5" spans="1:13" ht="16.5" thickBot="1">
      <c r="A5" s="91"/>
      <c r="B5" s="92"/>
      <c r="C5" s="92"/>
      <c r="D5" s="93"/>
      <c r="E5" s="93"/>
      <c r="F5" s="93"/>
      <c r="G5" s="93"/>
      <c r="H5" s="93"/>
      <c r="I5" s="93"/>
      <c r="J5" s="597"/>
      <c r="K5" s="597"/>
      <c r="L5" s="94"/>
      <c r="M5" s="90"/>
    </row>
    <row r="6" spans="1:13" ht="54.75" customHeight="1">
      <c r="A6" s="598" t="s">
        <v>75</v>
      </c>
      <c r="B6" s="600" t="s">
        <v>220</v>
      </c>
      <c r="C6" s="600" t="s">
        <v>125</v>
      </c>
      <c r="D6" s="602" t="s">
        <v>76</v>
      </c>
      <c r="E6" s="604" t="s">
        <v>86</v>
      </c>
      <c r="F6" s="604"/>
      <c r="G6" s="604" t="s">
        <v>319</v>
      </c>
      <c r="H6" s="604"/>
      <c r="I6" s="270" t="s">
        <v>371</v>
      </c>
      <c r="J6" s="604" t="s">
        <v>87</v>
      </c>
      <c r="K6" s="604"/>
      <c r="L6" s="605" t="s">
        <v>124</v>
      </c>
      <c r="M6" s="90"/>
    </row>
    <row r="7" spans="1:13" ht="15.75">
      <c r="A7" s="599"/>
      <c r="B7" s="601"/>
      <c r="C7" s="601"/>
      <c r="D7" s="603"/>
      <c r="E7" s="271" t="s">
        <v>71</v>
      </c>
      <c r="F7" s="271" t="s">
        <v>72</v>
      </c>
      <c r="G7" s="271" t="s">
        <v>73</v>
      </c>
      <c r="H7" s="271" t="s">
        <v>74</v>
      </c>
      <c r="I7" s="272" t="s">
        <v>221</v>
      </c>
      <c r="J7" s="271" t="s">
        <v>71</v>
      </c>
      <c r="K7" s="271" t="s">
        <v>74</v>
      </c>
      <c r="L7" s="606"/>
      <c r="M7" s="90"/>
    </row>
    <row r="8" spans="1:13" ht="25.5">
      <c r="A8" s="273" t="s">
        <v>261</v>
      </c>
      <c r="B8" s="274" t="s">
        <v>222</v>
      </c>
      <c r="C8" s="275">
        <v>2018</v>
      </c>
      <c r="D8" s="276"/>
      <c r="E8" s="277">
        <v>1738.8</v>
      </c>
      <c r="F8" s="277">
        <v>1500</v>
      </c>
      <c r="G8" s="277"/>
      <c r="H8" s="277"/>
      <c r="I8" s="277">
        <v>1357.48</v>
      </c>
      <c r="J8" s="277">
        <v>1357.48</v>
      </c>
      <c r="K8" s="277">
        <v>1004.48</v>
      </c>
      <c r="L8" s="278"/>
      <c r="M8" s="90"/>
    </row>
    <row r="9" spans="1:13" ht="25.5">
      <c r="A9" s="273" t="s">
        <v>262</v>
      </c>
      <c r="B9" s="274" t="s">
        <v>222</v>
      </c>
      <c r="C9" s="275">
        <v>2018</v>
      </c>
      <c r="D9" s="279"/>
      <c r="E9" s="277">
        <v>1593.9</v>
      </c>
      <c r="F9" s="277">
        <v>1500</v>
      </c>
      <c r="G9" s="277"/>
      <c r="H9" s="277"/>
      <c r="I9" s="277">
        <v>1727.23</v>
      </c>
      <c r="J9" s="277">
        <v>793.87</v>
      </c>
      <c r="K9" s="277">
        <v>793.87</v>
      </c>
      <c r="L9" s="280"/>
      <c r="M9" s="90"/>
    </row>
    <row r="10" spans="1:13" ht="25.5">
      <c r="A10" s="273" t="s">
        <v>263</v>
      </c>
      <c r="B10" s="274" t="s">
        <v>222</v>
      </c>
      <c r="C10" s="275">
        <v>2018</v>
      </c>
      <c r="D10" s="279"/>
      <c r="E10" s="277">
        <v>846.8</v>
      </c>
      <c r="F10" s="277">
        <v>820</v>
      </c>
      <c r="G10" s="277"/>
      <c r="H10" s="277"/>
      <c r="I10" s="277">
        <v>846.75</v>
      </c>
      <c r="J10" s="277">
        <v>846.75</v>
      </c>
      <c r="K10" s="277">
        <v>819.83</v>
      </c>
      <c r="L10" s="281"/>
      <c r="M10" s="90"/>
    </row>
    <row r="11" spans="1:13" ht="25.5">
      <c r="A11" s="273" t="s">
        <v>372</v>
      </c>
      <c r="B11" s="274" t="s">
        <v>222</v>
      </c>
      <c r="C11" s="275">
        <v>2018</v>
      </c>
      <c r="D11" s="279"/>
      <c r="E11" s="277">
        <v>1393.08</v>
      </c>
      <c r="F11" s="277">
        <v>1200</v>
      </c>
      <c r="G11" s="277"/>
      <c r="H11" s="277"/>
      <c r="I11" s="277">
        <v>1393.08</v>
      </c>
      <c r="J11" s="277">
        <v>94.45</v>
      </c>
      <c r="K11" s="277">
        <v>94.45</v>
      </c>
      <c r="L11" s="281"/>
      <c r="M11" s="90"/>
    </row>
    <row r="12" spans="1:13" ht="25.5">
      <c r="A12" s="273" t="s">
        <v>416</v>
      </c>
      <c r="B12" s="274" t="s">
        <v>222</v>
      </c>
      <c r="C12" s="275">
        <v>2018</v>
      </c>
      <c r="D12" s="279"/>
      <c r="E12" s="277">
        <v>8.8</v>
      </c>
      <c r="F12" s="277">
        <v>8.8</v>
      </c>
      <c r="G12" s="277"/>
      <c r="H12" s="277"/>
      <c r="I12" s="277">
        <v>8.8</v>
      </c>
      <c r="J12" s="277">
        <v>8.8</v>
      </c>
      <c r="K12" s="277">
        <v>8.8</v>
      </c>
      <c r="L12" s="281"/>
      <c r="M12" s="90"/>
    </row>
    <row r="13" spans="1:13" ht="38.25">
      <c r="A13" s="273" t="s">
        <v>417</v>
      </c>
      <c r="B13" s="274" t="s">
        <v>222</v>
      </c>
      <c r="C13" s="275">
        <v>2018</v>
      </c>
      <c r="D13" s="279"/>
      <c r="E13" s="277">
        <v>14.2</v>
      </c>
      <c r="F13" s="277">
        <v>14.2</v>
      </c>
      <c r="G13" s="277"/>
      <c r="H13" s="277"/>
      <c r="I13" s="277">
        <v>14.2</v>
      </c>
      <c r="J13" s="277">
        <v>14.2</v>
      </c>
      <c r="K13" s="277">
        <v>14.2</v>
      </c>
      <c r="L13" s="281"/>
      <c r="M13" s="90"/>
    </row>
    <row r="14" spans="1:13" ht="30" customHeight="1">
      <c r="A14" s="282" t="s">
        <v>418</v>
      </c>
      <c r="B14" s="274" t="s">
        <v>222</v>
      </c>
      <c r="C14" s="275">
        <v>2018</v>
      </c>
      <c r="D14" s="283"/>
      <c r="E14" s="284">
        <v>56.34</v>
      </c>
      <c r="F14" s="285"/>
      <c r="G14" s="285"/>
      <c r="H14" s="285"/>
      <c r="I14" s="284">
        <v>56.34</v>
      </c>
      <c r="J14" s="284">
        <v>56.34</v>
      </c>
      <c r="K14" s="283"/>
      <c r="L14" s="281"/>
      <c r="M14" s="90"/>
    </row>
    <row r="15" spans="1:13" ht="27" customHeight="1">
      <c r="A15" s="273" t="s">
        <v>182</v>
      </c>
      <c r="B15" s="274" t="s">
        <v>222</v>
      </c>
      <c r="C15" s="275">
        <v>2018</v>
      </c>
      <c r="D15" s="279"/>
      <c r="E15" s="277">
        <v>684.05</v>
      </c>
      <c r="F15" s="277">
        <v>200</v>
      </c>
      <c r="G15" s="277"/>
      <c r="H15" s="277"/>
      <c r="I15" s="277">
        <v>684.05</v>
      </c>
      <c r="J15" s="277">
        <v>684.05</v>
      </c>
      <c r="K15" s="277">
        <v>157.05</v>
      </c>
      <c r="L15" s="280"/>
      <c r="M15" s="90"/>
    </row>
    <row r="16" spans="1:13" ht="28.5" customHeight="1">
      <c r="A16" s="273" t="s">
        <v>320</v>
      </c>
      <c r="B16" s="274" t="s">
        <v>222</v>
      </c>
      <c r="C16" s="275">
        <v>2018</v>
      </c>
      <c r="D16" s="279"/>
      <c r="E16" s="277">
        <v>1500</v>
      </c>
      <c r="F16" s="277">
        <v>1450</v>
      </c>
      <c r="G16" s="277"/>
      <c r="H16" s="277"/>
      <c r="I16" s="277">
        <v>1500</v>
      </c>
      <c r="J16" s="277">
        <v>75</v>
      </c>
      <c r="K16" s="277"/>
      <c r="L16" s="281"/>
      <c r="M16" s="90"/>
    </row>
    <row r="17" spans="1:13" ht="15.75">
      <c r="A17" s="273" t="s">
        <v>321</v>
      </c>
      <c r="B17" s="274" t="s">
        <v>222</v>
      </c>
      <c r="C17" s="275" t="s">
        <v>322</v>
      </c>
      <c r="D17" s="279"/>
      <c r="E17" s="277">
        <v>4909.119</v>
      </c>
      <c r="F17" s="277"/>
      <c r="G17" s="277">
        <v>3909.119</v>
      </c>
      <c r="H17" s="277"/>
      <c r="I17" s="277">
        <v>3985.65</v>
      </c>
      <c r="J17" s="277">
        <v>2016.57</v>
      </c>
      <c r="K17" s="277"/>
      <c r="L17" s="280"/>
      <c r="M17" s="90"/>
    </row>
    <row r="18" spans="1:13" ht="15.75">
      <c r="A18" s="273" t="s">
        <v>323</v>
      </c>
      <c r="B18" s="274" t="s">
        <v>222</v>
      </c>
      <c r="C18" s="275" t="s">
        <v>324</v>
      </c>
      <c r="D18" s="279"/>
      <c r="E18" s="277">
        <v>906.58</v>
      </c>
      <c r="F18" s="277"/>
      <c r="G18" s="277"/>
      <c r="H18" s="277"/>
      <c r="I18" s="277">
        <v>906.58</v>
      </c>
      <c r="J18" s="277">
        <v>906.58</v>
      </c>
      <c r="K18" s="277"/>
      <c r="L18" s="280"/>
      <c r="M18" s="90"/>
    </row>
    <row r="19" spans="1:13" ht="25.5">
      <c r="A19" s="286" t="s">
        <v>223</v>
      </c>
      <c r="B19" s="274" t="s">
        <v>222</v>
      </c>
      <c r="C19" s="275" t="s">
        <v>322</v>
      </c>
      <c r="D19" s="279"/>
      <c r="E19" s="277">
        <v>2907.14</v>
      </c>
      <c r="F19" s="277"/>
      <c r="G19" s="277">
        <f>E19</f>
        <v>2907.14</v>
      </c>
      <c r="H19" s="277"/>
      <c r="I19" s="277">
        <v>2907.14</v>
      </c>
      <c r="J19" s="277">
        <v>2907.14</v>
      </c>
      <c r="K19" s="277"/>
      <c r="L19" s="281"/>
      <c r="M19" s="90"/>
    </row>
    <row r="20" spans="1:13" ht="15.75">
      <c r="A20" s="286" t="s">
        <v>325</v>
      </c>
      <c r="B20" s="287" t="s">
        <v>79</v>
      </c>
      <c r="C20" s="288" t="s">
        <v>324</v>
      </c>
      <c r="D20" s="289"/>
      <c r="E20" s="290">
        <v>33072.79</v>
      </c>
      <c r="F20" s="290">
        <v>33072.79</v>
      </c>
      <c r="G20" s="290"/>
      <c r="H20" s="290"/>
      <c r="I20" s="290">
        <v>33072.79</v>
      </c>
      <c r="J20" s="290">
        <v>33072.79</v>
      </c>
      <c r="K20" s="290">
        <v>33072.79</v>
      </c>
      <c r="L20" s="280"/>
      <c r="M20" s="90"/>
    </row>
    <row r="21" spans="1:13" ht="15.75">
      <c r="A21" s="286"/>
      <c r="B21" s="274" t="s">
        <v>222</v>
      </c>
      <c r="C21" s="275" t="s">
        <v>324</v>
      </c>
      <c r="D21" s="291"/>
      <c r="E21" s="291">
        <v>3417.49</v>
      </c>
      <c r="F21" s="291">
        <v>3368.8</v>
      </c>
      <c r="G21" s="291"/>
      <c r="H21" s="291"/>
      <c r="I21" s="291">
        <v>3417.49</v>
      </c>
      <c r="J21" s="291">
        <v>3417.49</v>
      </c>
      <c r="K21" s="291">
        <v>3368.8</v>
      </c>
      <c r="L21" s="281"/>
      <c r="M21" s="90"/>
    </row>
    <row r="22" spans="1:13" ht="20.25" customHeight="1">
      <c r="A22" s="286" t="s">
        <v>326</v>
      </c>
      <c r="B22" s="288" t="s">
        <v>79</v>
      </c>
      <c r="C22" s="288">
        <v>2018</v>
      </c>
      <c r="D22" s="288"/>
      <c r="E22" s="292">
        <v>11000</v>
      </c>
      <c r="F22" s="292">
        <v>11000</v>
      </c>
      <c r="G22" s="292"/>
      <c r="H22" s="292"/>
      <c r="I22" s="292">
        <v>11000</v>
      </c>
      <c r="J22" s="292">
        <v>11000</v>
      </c>
      <c r="K22" s="292">
        <v>11000</v>
      </c>
      <c r="L22" s="293"/>
      <c r="M22" s="90"/>
    </row>
    <row r="23" spans="1:13" ht="15.75">
      <c r="A23" s="294"/>
      <c r="B23" s="295" t="s">
        <v>222</v>
      </c>
      <c r="C23" s="296">
        <v>2018</v>
      </c>
      <c r="D23" s="297"/>
      <c r="E23" s="298">
        <v>1805.52</v>
      </c>
      <c r="F23" s="298">
        <v>1705.54</v>
      </c>
      <c r="G23" s="298"/>
      <c r="H23" s="298"/>
      <c r="I23" s="298">
        <v>1805.52</v>
      </c>
      <c r="J23" s="298">
        <v>1805.52</v>
      </c>
      <c r="K23" s="298">
        <v>1705.54</v>
      </c>
      <c r="L23" s="299"/>
      <c r="M23" s="90"/>
    </row>
    <row r="24" spans="1:13" s="16" customFormat="1" ht="25.5">
      <c r="A24" s="286" t="s">
        <v>327</v>
      </c>
      <c r="B24" s="274" t="s">
        <v>222</v>
      </c>
      <c r="C24" s="275">
        <v>2018</v>
      </c>
      <c r="D24" s="279"/>
      <c r="E24" s="277">
        <v>2220.5</v>
      </c>
      <c r="F24" s="277">
        <v>2009.13</v>
      </c>
      <c r="G24" s="277"/>
      <c r="H24" s="277"/>
      <c r="I24" s="277">
        <v>2220.5</v>
      </c>
      <c r="J24" s="277">
        <v>2220.5</v>
      </c>
      <c r="K24" s="277">
        <v>2009.13</v>
      </c>
      <c r="L24" s="281"/>
      <c r="M24" s="300"/>
    </row>
    <row r="25" spans="1:13" s="16" customFormat="1" ht="25.5">
      <c r="A25" s="286" t="s">
        <v>264</v>
      </c>
      <c r="B25" s="274" t="s">
        <v>222</v>
      </c>
      <c r="C25" s="275" t="s">
        <v>328</v>
      </c>
      <c r="D25" s="279"/>
      <c r="E25" s="277">
        <v>8487.07</v>
      </c>
      <c r="F25" s="277">
        <f>E25-8029.17878</f>
        <v>457.8912199999995</v>
      </c>
      <c r="G25" s="277">
        <v>8487.07</v>
      </c>
      <c r="H25" s="277"/>
      <c r="I25" s="277">
        <v>8487.07</v>
      </c>
      <c r="J25" s="277">
        <v>8487.07</v>
      </c>
      <c r="K25" s="277">
        <v>347.9</v>
      </c>
      <c r="L25" s="280"/>
      <c r="M25" s="300"/>
    </row>
    <row r="26" spans="1:13" s="16" customFormat="1" ht="24" customHeight="1">
      <c r="A26" s="286" t="s">
        <v>414</v>
      </c>
      <c r="B26" s="301" t="s">
        <v>79</v>
      </c>
      <c r="C26" s="302" t="s">
        <v>322</v>
      </c>
      <c r="D26" s="303"/>
      <c r="E26" s="304">
        <v>7891</v>
      </c>
      <c r="F26" s="304">
        <v>7300</v>
      </c>
      <c r="G26" s="304">
        <v>7891</v>
      </c>
      <c r="H26" s="304">
        <v>7300</v>
      </c>
      <c r="I26" s="304">
        <v>7891</v>
      </c>
      <c r="J26" s="304">
        <v>7891</v>
      </c>
      <c r="K26" s="304">
        <v>7355.53</v>
      </c>
      <c r="L26" s="281"/>
      <c r="M26" s="300"/>
    </row>
    <row r="27" spans="1:13" s="16" customFormat="1" ht="15.75">
      <c r="A27" s="294" t="s">
        <v>127</v>
      </c>
      <c r="B27" s="295" t="s">
        <v>222</v>
      </c>
      <c r="C27" s="296" t="s">
        <v>322</v>
      </c>
      <c r="D27" s="297"/>
      <c r="E27" s="298">
        <v>567.38</v>
      </c>
      <c r="F27" s="298">
        <v>300</v>
      </c>
      <c r="G27" s="298">
        <v>300</v>
      </c>
      <c r="H27" s="298">
        <v>245</v>
      </c>
      <c r="I27" s="298">
        <v>567.38</v>
      </c>
      <c r="J27" s="298">
        <v>567.38</v>
      </c>
      <c r="K27" s="298">
        <v>245.61</v>
      </c>
      <c r="L27" s="305"/>
      <c r="M27" s="300"/>
    </row>
    <row r="28" spans="1:13" s="16" customFormat="1" ht="25.5">
      <c r="A28" s="273" t="s">
        <v>329</v>
      </c>
      <c r="B28" s="274" t="s">
        <v>222</v>
      </c>
      <c r="C28" s="275" t="s">
        <v>324</v>
      </c>
      <c r="D28" s="279"/>
      <c r="E28" s="277">
        <v>848.29</v>
      </c>
      <c r="F28" s="277"/>
      <c r="G28" s="277"/>
      <c r="H28" s="277"/>
      <c r="I28" s="277">
        <v>845.85</v>
      </c>
      <c r="J28" s="277">
        <v>845.85</v>
      </c>
      <c r="K28" s="277"/>
      <c r="L28" s="281"/>
      <c r="M28" s="300"/>
    </row>
    <row r="29" spans="1:13" s="16" customFormat="1" ht="25.5">
      <c r="A29" s="273" t="s">
        <v>419</v>
      </c>
      <c r="B29" s="274" t="s">
        <v>222</v>
      </c>
      <c r="C29" s="275" t="s">
        <v>324</v>
      </c>
      <c r="D29" s="279"/>
      <c r="E29" s="306">
        <v>1557.503</v>
      </c>
      <c r="F29" s="307">
        <v>1500</v>
      </c>
      <c r="G29" s="307"/>
      <c r="H29" s="307"/>
      <c r="I29" s="307">
        <v>1557.503</v>
      </c>
      <c r="J29" s="307">
        <f>I29</f>
        <v>1557.503</v>
      </c>
      <c r="K29" s="307">
        <v>1500</v>
      </c>
      <c r="L29" s="281"/>
      <c r="M29" s="300"/>
    </row>
    <row r="30" spans="1:13" s="16" customFormat="1" ht="25.5">
      <c r="A30" s="273" t="s">
        <v>420</v>
      </c>
      <c r="B30" s="274" t="s">
        <v>222</v>
      </c>
      <c r="C30" s="275" t="s">
        <v>324</v>
      </c>
      <c r="D30" s="279"/>
      <c r="E30" s="306">
        <v>62.871</v>
      </c>
      <c r="F30" s="307"/>
      <c r="G30" s="307"/>
      <c r="H30" s="307"/>
      <c r="I30" s="307">
        <v>62.871</v>
      </c>
      <c r="J30" s="307">
        <v>62.871</v>
      </c>
      <c r="K30" s="307"/>
      <c r="L30" s="281"/>
      <c r="M30" s="300"/>
    </row>
    <row r="31" spans="1:13" s="16" customFormat="1" ht="15.75">
      <c r="A31" s="273" t="s">
        <v>421</v>
      </c>
      <c r="B31" s="274" t="s">
        <v>222</v>
      </c>
      <c r="C31" s="296">
        <v>2018</v>
      </c>
      <c r="D31" s="279"/>
      <c r="E31" s="306">
        <v>33.752</v>
      </c>
      <c r="F31" s="307"/>
      <c r="G31" s="307"/>
      <c r="H31" s="307"/>
      <c r="I31" s="307">
        <v>33.752</v>
      </c>
      <c r="J31" s="307">
        <v>33.752</v>
      </c>
      <c r="K31" s="307">
        <v>33.752</v>
      </c>
      <c r="L31" s="281"/>
      <c r="M31" s="300"/>
    </row>
    <row r="32" spans="1:13" s="16" customFormat="1" ht="15.75">
      <c r="A32" s="273" t="s">
        <v>422</v>
      </c>
      <c r="B32" s="274" t="s">
        <v>222</v>
      </c>
      <c r="C32" s="296">
        <v>2018</v>
      </c>
      <c r="D32" s="279"/>
      <c r="E32" s="306">
        <v>525.08318</v>
      </c>
      <c r="F32" s="307">
        <f>K32</f>
        <v>525.08318</v>
      </c>
      <c r="G32" s="307"/>
      <c r="H32" s="307"/>
      <c r="I32" s="307">
        <v>525.08318</v>
      </c>
      <c r="J32" s="307">
        <v>525.08318</v>
      </c>
      <c r="K32" s="307">
        <v>525.08318</v>
      </c>
      <c r="L32" s="281"/>
      <c r="M32" s="300"/>
    </row>
    <row r="33" spans="1:13" s="16" customFormat="1" ht="25.5">
      <c r="A33" s="273" t="s">
        <v>423</v>
      </c>
      <c r="B33" s="274" t="s">
        <v>222</v>
      </c>
      <c r="C33" s="296">
        <v>2018</v>
      </c>
      <c r="D33" s="279"/>
      <c r="E33" s="306">
        <v>2068.782</v>
      </c>
      <c r="F33" s="307">
        <v>2000</v>
      </c>
      <c r="G33" s="307"/>
      <c r="H33" s="307"/>
      <c r="I33" s="307">
        <f>E33</f>
        <v>2068.782</v>
      </c>
      <c r="J33" s="307">
        <f>I33</f>
        <v>2068.782</v>
      </c>
      <c r="K33" s="307">
        <v>2000</v>
      </c>
      <c r="L33" s="281"/>
      <c r="M33" s="300"/>
    </row>
    <row r="34" spans="1:13" s="16" customFormat="1" ht="25.5">
      <c r="A34" s="273" t="s">
        <v>424</v>
      </c>
      <c r="B34" s="274" t="s">
        <v>222</v>
      </c>
      <c r="C34" s="296">
        <v>2018</v>
      </c>
      <c r="D34" s="279"/>
      <c r="E34" s="306">
        <v>1141.67329</v>
      </c>
      <c r="F34" s="307">
        <v>1100.40829</v>
      </c>
      <c r="G34" s="307"/>
      <c r="H34" s="307"/>
      <c r="I34" s="307">
        <f>J34</f>
        <v>1141.67329</v>
      </c>
      <c r="J34" s="306">
        <v>1141.67329</v>
      </c>
      <c r="K34" s="307">
        <v>1100.40829</v>
      </c>
      <c r="L34" s="281"/>
      <c r="M34" s="300"/>
    </row>
    <row r="35" spans="1:15" s="16" customFormat="1" ht="25.5">
      <c r="A35" s="273" t="s">
        <v>425</v>
      </c>
      <c r="B35" s="274" t="s">
        <v>222</v>
      </c>
      <c r="C35" s="296">
        <v>2018</v>
      </c>
      <c r="D35" s="279"/>
      <c r="E35" s="306">
        <v>988.98667</v>
      </c>
      <c r="F35" s="307">
        <v>949.25867</v>
      </c>
      <c r="G35" s="307"/>
      <c r="H35" s="307"/>
      <c r="I35" s="307">
        <f>E35</f>
        <v>988.98667</v>
      </c>
      <c r="J35" s="307">
        <f>I35</f>
        <v>988.98667</v>
      </c>
      <c r="K35" s="307">
        <f>F35</f>
        <v>949.25867</v>
      </c>
      <c r="L35" s="281"/>
      <c r="M35" s="300"/>
      <c r="O35" s="190"/>
    </row>
    <row r="36" spans="1:13" s="16" customFormat="1" ht="25.5">
      <c r="A36" s="273" t="s">
        <v>426</v>
      </c>
      <c r="B36" s="274" t="s">
        <v>222</v>
      </c>
      <c r="C36" s="296">
        <v>2018</v>
      </c>
      <c r="D36" s="279"/>
      <c r="E36" s="306">
        <v>1143.594</v>
      </c>
      <c r="F36" s="306">
        <v>1143.594</v>
      </c>
      <c r="G36" s="307"/>
      <c r="H36" s="307"/>
      <c r="I36" s="306">
        <v>1143.594</v>
      </c>
      <c r="J36" s="306">
        <v>1143.594</v>
      </c>
      <c r="K36" s="306">
        <v>1143.594</v>
      </c>
      <c r="L36" s="281"/>
      <c r="M36" s="300"/>
    </row>
    <row r="37" spans="1:13" s="16" customFormat="1" ht="25.5">
      <c r="A37" s="273" t="s">
        <v>427</v>
      </c>
      <c r="B37" s="274" t="s">
        <v>222</v>
      </c>
      <c r="C37" s="296">
        <v>2018</v>
      </c>
      <c r="D37" s="279"/>
      <c r="E37" s="306">
        <v>40</v>
      </c>
      <c r="F37" s="306"/>
      <c r="G37" s="307"/>
      <c r="H37" s="307"/>
      <c r="I37" s="306">
        <v>40</v>
      </c>
      <c r="J37" s="306">
        <v>40</v>
      </c>
      <c r="K37" s="308"/>
      <c r="L37" s="281"/>
      <c r="M37" s="300"/>
    </row>
    <row r="38" spans="1:13" s="16" customFormat="1" ht="25.5">
      <c r="A38" s="273" t="s">
        <v>428</v>
      </c>
      <c r="B38" s="274" t="s">
        <v>222</v>
      </c>
      <c r="C38" s="296">
        <v>2018</v>
      </c>
      <c r="D38" s="279"/>
      <c r="E38" s="306">
        <v>221.6</v>
      </c>
      <c r="F38" s="306"/>
      <c r="G38" s="307"/>
      <c r="H38" s="307"/>
      <c r="I38" s="306">
        <v>221.6</v>
      </c>
      <c r="J38" s="306">
        <v>221.6</v>
      </c>
      <c r="K38" s="308"/>
      <c r="L38" s="281"/>
      <c r="M38" s="300"/>
    </row>
    <row r="39" spans="1:13" s="16" customFormat="1" ht="25.5">
      <c r="A39" s="286" t="s">
        <v>330</v>
      </c>
      <c r="B39" s="274" t="s">
        <v>222</v>
      </c>
      <c r="C39" s="275" t="s">
        <v>324</v>
      </c>
      <c r="D39" s="279"/>
      <c r="E39" s="277">
        <v>2000</v>
      </c>
      <c r="F39" s="277"/>
      <c r="G39" s="277"/>
      <c r="H39" s="277"/>
      <c r="I39" s="277">
        <v>2000</v>
      </c>
      <c r="J39" s="277"/>
      <c r="K39" s="277"/>
      <c r="L39" s="309"/>
      <c r="M39" s="300"/>
    </row>
    <row r="40" spans="1:13" s="16" customFormat="1" ht="25.5">
      <c r="A40" s="286" t="s">
        <v>415</v>
      </c>
      <c r="B40" s="301" t="s">
        <v>331</v>
      </c>
      <c r="C40" s="302" t="s">
        <v>332</v>
      </c>
      <c r="D40" s="303"/>
      <c r="E40" s="304">
        <v>4087.14</v>
      </c>
      <c r="F40" s="304">
        <v>4087.14</v>
      </c>
      <c r="G40" s="304">
        <v>4087.14</v>
      </c>
      <c r="H40" s="304">
        <v>4087.14</v>
      </c>
      <c r="I40" s="304">
        <v>4087.14</v>
      </c>
      <c r="J40" s="304">
        <v>4087.14</v>
      </c>
      <c r="K40" s="304">
        <v>4087.14</v>
      </c>
      <c r="L40" s="281"/>
      <c r="M40" s="300"/>
    </row>
    <row r="41" spans="1:13" s="16" customFormat="1" ht="15.75">
      <c r="A41" s="294"/>
      <c r="B41" s="295" t="s">
        <v>222</v>
      </c>
      <c r="C41" s="296"/>
      <c r="D41" s="297"/>
      <c r="E41" s="298">
        <v>353.05</v>
      </c>
      <c r="F41" s="298">
        <v>269.74</v>
      </c>
      <c r="G41" s="298">
        <v>269.74</v>
      </c>
      <c r="H41" s="298"/>
      <c r="I41" s="298">
        <v>353.05</v>
      </c>
      <c r="J41" s="298">
        <v>353.05</v>
      </c>
      <c r="K41" s="298">
        <v>215.11</v>
      </c>
      <c r="L41" s="305"/>
      <c r="M41" s="300"/>
    </row>
    <row r="42" spans="1:13" s="7" customFormat="1" ht="12.75">
      <c r="A42" s="310"/>
      <c r="B42" s="311" t="s">
        <v>224</v>
      </c>
      <c r="C42" s="312"/>
      <c r="D42" s="313"/>
      <c r="E42" s="314">
        <f aca="true" t="shared" si="0" ref="E42:K42">SUM(E8:E41)</f>
        <v>100092.88414000001</v>
      </c>
      <c r="F42" s="314">
        <f t="shared" si="0"/>
        <v>77482.37536</v>
      </c>
      <c r="G42" s="315">
        <f>SUM(G8:G41)</f>
        <v>27851.209</v>
      </c>
      <c r="H42" s="315">
        <f t="shared" si="0"/>
        <v>11632.14</v>
      </c>
      <c r="I42" s="315">
        <f t="shared" si="0"/>
        <v>98918.93514</v>
      </c>
      <c r="J42" s="315">
        <f t="shared" si="0"/>
        <v>91292.86514000002</v>
      </c>
      <c r="K42" s="315">
        <f t="shared" si="0"/>
        <v>73552.32614</v>
      </c>
      <c r="L42" s="316"/>
      <c r="M42" s="317"/>
    </row>
    <row r="43" spans="1:13" s="7" customFormat="1" ht="12.75">
      <c r="A43" s="318"/>
      <c r="B43" s="319"/>
      <c r="C43" s="319"/>
      <c r="D43" s="320"/>
      <c r="E43" s="320"/>
      <c r="F43" s="320"/>
      <c r="G43" s="320"/>
      <c r="H43" s="321" t="s">
        <v>146</v>
      </c>
      <c r="I43" s="322">
        <v>42868.01</v>
      </c>
      <c r="J43" s="322">
        <v>35241.94</v>
      </c>
      <c r="K43" s="322">
        <v>18036.88</v>
      </c>
      <c r="L43" s="323"/>
      <c r="M43" s="317"/>
    </row>
    <row r="44" spans="1:13" s="7" customFormat="1" ht="12.75">
      <c r="A44" s="318"/>
      <c r="B44" s="319"/>
      <c r="C44" s="319"/>
      <c r="D44" s="320"/>
      <c r="E44" s="320"/>
      <c r="F44" s="320"/>
      <c r="G44" s="320"/>
      <c r="H44" s="321" t="s">
        <v>147</v>
      </c>
      <c r="I44" s="324">
        <v>56050.93</v>
      </c>
      <c r="J44" s="324">
        <v>56050.93</v>
      </c>
      <c r="K44" s="324">
        <v>55515.45</v>
      </c>
      <c r="L44" s="323"/>
      <c r="M44" s="317"/>
    </row>
    <row r="45" spans="1:13" s="7" customFormat="1" ht="12.75">
      <c r="A45" s="607" t="s">
        <v>333</v>
      </c>
      <c r="B45" s="608"/>
      <c r="C45" s="608"/>
      <c r="D45" s="608"/>
      <c r="E45" s="608"/>
      <c r="F45" s="608"/>
      <c r="G45" s="320"/>
      <c r="H45" s="321" t="s">
        <v>148</v>
      </c>
      <c r="I45" s="325"/>
      <c r="J45" s="320"/>
      <c r="K45" s="325"/>
      <c r="L45" s="323"/>
      <c r="M45" s="317"/>
    </row>
    <row r="46" spans="1:18" s="7" customFormat="1" ht="12" customHeight="1">
      <c r="A46" s="609"/>
      <c r="B46" s="609"/>
      <c r="C46" s="609"/>
      <c r="D46" s="609"/>
      <c r="E46" s="609"/>
      <c r="F46" s="91"/>
      <c r="G46" s="91"/>
      <c r="H46" s="91"/>
      <c r="I46" s="326">
        <f>SUM(I43:I45)</f>
        <v>98918.94</v>
      </c>
      <c r="J46" s="326">
        <f>SUM(J43:J45)</f>
        <v>91292.87</v>
      </c>
      <c r="K46" s="326">
        <f>SUM(K43:K45)</f>
        <v>73552.33</v>
      </c>
      <c r="L46" s="327"/>
      <c r="M46" s="328"/>
      <c r="R46" s="7" t="s">
        <v>127</v>
      </c>
    </row>
    <row r="47" spans="1:13" ht="3.75" customHeight="1">
      <c r="A47" s="610"/>
      <c r="B47" s="610"/>
      <c r="C47" s="610"/>
      <c r="D47" s="610"/>
      <c r="E47" s="610"/>
      <c r="F47" s="610"/>
      <c r="G47" s="610"/>
      <c r="H47" s="610"/>
      <c r="I47" s="610"/>
      <c r="J47" s="610"/>
      <c r="K47" s="610"/>
      <c r="L47" s="610"/>
      <c r="M47" s="610"/>
    </row>
    <row r="48" spans="9:11" ht="15.75">
      <c r="I48" s="62"/>
      <c r="J48" s="63"/>
      <c r="K48" s="62"/>
    </row>
  </sheetData>
  <sheetProtection/>
  <mergeCells count="16">
    <mergeCell ref="G6:H6"/>
    <mergeCell ref="J6:K6"/>
    <mergeCell ref="L6:L7"/>
    <mergeCell ref="A45:F45"/>
    <mergeCell ref="A46:E46"/>
    <mergeCell ref="A47:M47"/>
    <mergeCell ref="A1:M1"/>
    <mergeCell ref="A2:M2"/>
    <mergeCell ref="A3:L3"/>
    <mergeCell ref="A4:L4"/>
    <mergeCell ref="J5:K5"/>
    <mergeCell ref="A6:A7"/>
    <mergeCell ref="B6:B7"/>
    <mergeCell ref="C6:C7"/>
    <mergeCell ref="D6:D7"/>
    <mergeCell ref="E6:F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57"/>
  <sheetViews>
    <sheetView zoomScale="120" zoomScaleNormal="120" zoomScaleSheetLayoutView="100" zoomScalePageLayoutView="0" workbookViewId="0" topLeftCell="A1">
      <selection activeCell="C61" sqref="C61"/>
    </sheetView>
  </sheetViews>
  <sheetFormatPr defaultColWidth="9.00390625" defaultRowHeight="12.75"/>
  <cols>
    <col min="1" max="1" width="47.75390625" style="95" customWidth="1"/>
    <col min="2" max="2" width="30.625" style="96" customWidth="1"/>
    <col min="3" max="3" width="17.25390625" style="97" customWidth="1"/>
    <col min="4" max="4" width="18.375" style="96" customWidth="1"/>
    <col min="5" max="5" width="64.875" style="102" customWidth="1"/>
    <col min="6" max="6" width="9.625" style="47" bestFit="1" customWidth="1"/>
    <col min="7" max="7" width="9.25390625" style="47" bestFit="1" customWidth="1"/>
    <col min="8" max="27" width="9.125" style="18" customWidth="1"/>
    <col min="28" max="16384" width="9.125" style="18" customWidth="1"/>
  </cols>
  <sheetData>
    <row r="1" spans="4:5" ht="13.5">
      <c r="D1" s="98"/>
      <c r="E1" s="99"/>
    </row>
    <row r="2" spans="1:4" ht="15.75">
      <c r="A2" s="100"/>
      <c r="B2" s="100" t="s">
        <v>225</v>
      </c>
      <c r="D2" s="101"/>
    </row>
    <row r="3" spans="1:4" ht="15.75">
      <c r="A3" s="101"/>
      <c r="B3" s="103" t="s">
        <v>226</v>
      </c>
      <c r="D3" s="101"/>
    </row>
    <row r="4" spans="2:4" ht="12.75">
      <c r="B4" s="642" t="s">
        <v>227</v>
      </c>
      <c r="C4" s="642"/>
      <c r="D4" s="642"/>
    </row>
    <row r="5" spans="1:4" ht="15.75">
      <c r="A5" s="101"/>
      <c r="B5" s="101" t="s">
        <v>444</v>
      </c>
      <c r="C5" s="101"/>
      <c r="D5" s="101"/>
    </row>
    <row r="6" ht="13.5" thickBot="1"/>
    <row r="7" spans="1:5" ht="26.25" customHeight="1">
      <c r="A7" s="643" t="s">
        <v>98</v>
      </c>
      <c r="B7" s="644"/>
      <c r="C7" s="647" t="s">
        <v>228</v>
      </c>
      <c r="D7" s="648"/>
      <c r="E7" s="649" t="s">
        <v>101</v>
      </c>
    </row>
    <row r="8" spans="1:5" ht="36">
      <c r="A8" s="645"/>
      <c r="B8" s="646"/>
      <c r="C8" s="104" t="s">
        <v>381</v>
      </c>
      <c r="D8" s="105" t="s">
        <v>451</v>
      </c>
      <c r="E8" s="650"/>
    </row>
    <row r="9" spans="1:5" ht="12.75">
      <c r="A9" s="652" t="s">
        <v>93</v>
      </c>
      <c r="B9" s="654" t="s">
        <v>94</v>
      </c>
      <c r="C9" s="654" t="s">
        <v>95</v>
      </c>
      <c r="D9" s="656" t="s">
        <v>96</v>
      </c>
      <c r="E9" s="650"/>
    </row>
    <row r="10" spans="1:5" ht="13.5" thickBot="1">
      <c r="A10" s="653"/>
      <c r="B10" s="655"/>
      <c r="C10" s="655"/>
      <c r="D10" s="657"/>
      <c r="E10" s="651"/>
    </row>
    <row r="11" spans="1:5" ht="41.25">
      <c r="A11" s="633" t="s">
        <v>449</v>
      </c>
      <c r="B11" s="329" t="s">
        <v>153</v>
      </c>
      <c r="C11" s="330">
        <f>+C12+C13+C14</f>
        <v>1236738.4</v>
      </c>
      <c r="D11" s="330">
        <f>+D12+D13+D14</f>
        <v>1223957.3</v>
      </c>
      <c r="E11" s="106"/>
    </row>
    <row r="12" spans="1:7" ht="12.75">
      <c r="A12" s="634"/>
      <c r="B12" s="331" t="s">
        <v>146</v>
      </c>
      <c r="C12" s="332">
        <f>SUM(C15+C18+C21+C23+C27+C28+C29+C30+C31+C25)</f>
        <v>408020.4</v>
      </c>
      <c r="D12" s="332">
        <f>SUM(D15+D18+D21+D23+D27+D28+D29+D30+D31+D25)</f>
        <v>397239.49999999994</v>
      </c>
      <c r="E12" s="107" t="s">
        <v>382</v>
      </c>
      <c r="F12" s="60"/>
      <c r="G12" s="60"/>
    </row>
    <row r="13" spans="1:5" ht="12.75">
      <c r="A13" s="634"/>
      <c r="B13" s="333" t="s">
        <v>148</v>
      </c>
      <c r="C13" s="334">
        <f>SUM(C16+C19)</f>
        <v>263.9</v>
      </c>
      <c r="D13" s="334">
        <f>SUM(D16+D19)</f>
        <v>263.9</v>
      </c>
      <c r="E13" s="108"/>
    </row>
    <row r="14" spans="1:5" ht="12.75">
      <c r="A14" s="635"/>
      <c r="B14" s="335" t="s">
        <v>147</v>
      </c>
      <c r="C14" s="336">
        <f>SUM(C17+C20+C24+C22+C26)</f>
        <v>828454.1</v>
      </c>
      <c r="D14" s="336">
        <f>SUM(D17+D20+D24+D22+D26)</f>
        <v>826453.9</v>
      </c>
      <c r="E14" s="109"/>
    </row>
    <row r="15" spans="1:5" ht="19.5">
      <c r="A15" s="631" t="s">
        <v>229</v>
      </c>
      <c r="B15" s="331" t="s">
        <v>146</v>
      </c>
      <c r="C15" s="337">
        <v>160303.2</v>
      </c>
      <c r="D15" s="337">
        <v>155695.4</v>
      </c>
      <c r="E15" s="42" t="s">
        <v>287</v>
      </c>
    </row>
    <row r="16" spans="1:5" ht="12.75">
      <c r="A16" s="637"/>
      <c r="B16" s="110" t="s">
        <v>148</v>
      </c>
      <c r="C16" s="338"/>
      <c r="D16" s="339"/>
      <c r="E16" s="43" t="s">
        <v>383</v>
      </c>
    </row>
    <row r="17" spans="1:5" ht="12.75">
      <c r="A17" s="667"/>
      <c r="B17" s="111" t="s">
        <v>147</v>
      </c>
      <c r="C17" s="340">
        <v>327456.3</v>
      </c>
      <c r="D17" s="341">
        <v>325456.1</v>
      </c>
      <c r="E17" s="112" t="s">
        <v>288</v>
      </c>
    </row>
    <row r="18" spans="1:5" ht="19.5" customHeight="1">
      <c r="A18" s="631" t="s">
        <v>230</v>
      </c>
      <c r="B18" s="113" t="s">
        <v>146</v>
      </c>
      <c r="C18" s="342">
        <v>129282</v>
      </c>
      <c r="D18" s="342">
        <v>123547.2</v>
      </c>
      <c r="E18" s="668" t="s">
        <v>289</v>
      </c>
    </row>
    <row r="19" spans="1:5" ht="19.5" customHeight="1">
      <c r="A19" s="637"/>
      <c r="B19" s="110" t="s">
        <v>148</v>
      </c>
      <c r="C19" s="338">
        <v>263.9</v>
      </c>
      <c r="D19" s="338">
        <v>263.9</v>
      </c>
      <c r="E19" s="639"/>
    </row>
    <row r="20" spans="1:5" ht="12.75">
      <c r="A20" s="667"/>
      <c r="B20" s="111" t="s">
        <v>147</v>
      </c>
      <c r="C20" s="340">
        <v>487733.4</v>
      </c>
      <c r="D20" s="340">
        <v>487733.4</v>
      </c>
      <c r="E20" s="641"/>
    </row>
    <row r="21" spans="1:5" ht="28.5" customHeight="1">
      <c r="A21" s="631" t="s">
        <v>231</v>
      </c>
      <c r="B21" s="113" t="s">
        <v>146</v>
      </c>
      <c r="C21" s="343">
        <v>64694.6</v>
      </c>
      <c r="D21" s="342">
        <v>64428.9</v>
      </c>
      <c r="E21" s="114" t="s">
        <v>290</v>
      </c>
    </row>
    <row r="22" spans="1:5" ht="12.75">
      <c r="A22" s="632"/>
      <c r="B22" s="111" t="s">
        <v>147</v>
      </c>
      <c r="C22" s="341">
        <v>702.9</v>
      </c>
      <c r="D22" s="341">
        <v>702.9</v>
      </c>
      <c r="E22" s="115"/>
    </row>
    <row r="23" spans="1:5" ht="29.25">
      <c r="A23" s="631" t="s">
        <v>232</v>
      </c>
      <c r="B23" s="113" t="s">
        <v>146</v>
      </c>
      <c r="C23" s="343">
        <v>23219.9</v>
      </c>
      <c r="D23" s="342">
        <v>23218.3</v>
      </c>
      <c r="E23" s="114" t="s">
        <v>291</v>
      </c>
    </row>
    <row r="24" spans="1:5" ht="12.75">
      <c r="A24" s="632"/>
      <c r="B24" s="111" t="s">
        <v>147</v>
      </c>
      <c r="C24" s="340">
        <v>12383.3</v>
      </c>
      <c r="D24" s="340">
        <v>12383.3</v>
      </c>
      <c r="E24" s="115"/>
    </row>
    <row r="25" spans="1:5" ht="28.5" customHeight="1">
      <c r="A25" s="631" t="s">
        <v>292</v>
      </c>
      <c r="B25" s="113" t="s">
        <v>146</v>
      </c>
      <c r="C25" s="343">
        <v>19.8</v>
      </c>
      <c r="D25" s="342">
        <v>19.8</v>
      </c>
      <c r="E25" s="116" t="s">
        <v>293</v>
      </c>
    </row>
    <row r="26" spans="1:5" ht="12.75">
      <c r="A26" s="632"/>
      <c r="B26" s="111" t="s">
        <v>147</v>
      </c>
      <c r="C26" s="341">
        <v>178.2</v>
      </c>
      <c r="D26" s="341">
        <v>178.2</v>
      </c>
      <c r="E26" s="115"/>
    </row>
    <row r="27" spans="1:5" ht="19.5">
      <c r="A27" s="344" t="s">
        <v>265</v>
      </c>
      <c r="B27" s="113" t="s">
        <v>146</v>
      </c>
      <c r="C27" s="345">
        <v>3000</v>
      </c>
      <c r="D27" s="346">
        <v>3000</v>
      </c>
      <c r="E27" s="117" t="s">
        <v>294</v>
      </c>
    </row>
    <row r="28" spans="1:5" ht="19.5">
      <c r="A28" s="344" t="s">
        <v>266</v>
      </c>
      <c r="B28" s="113" t="s">
        <v>146</v>
      </c>
      <c r="C28" s="347">
        <v>1000</v>
      </c>
      <c r="D28" s="348">
        <v>1000</v>
      </c>
      <c r="E28" s="118" t="s">
        <v>281</v>
      </c>
    </row>
    <row r="29" spans="1:5" ht="19.5">
      <c r="A29" s="349" t="s">
        <v>233</v>
      </c>
      <c r="B29" s="350"/>
      <c r="C29" s="343">
        <v>803.1</v>
      </c>
      <c r="D29" s="342">
        <v>803.1</v>
      </c>
      <c r="E29" s="117"/>
    </row>
    <row r="30" spans="1:5" ht="19.5">
      <c r="A30" s="351" t="s">
        <v>373</v>
      </c>
      <c r="B30" s="352"/>
      <c r="C30" s="347">
        <v>1484.9</v>
      </c>
      <c r="D30" s="348">
        <v>1479.8</v>
      </c>
      <c r="E30" s="65" t="s">
        <v>154</v>
      </c>
    </row>
    <row r="31" spans="1:5" ht="20.25" thickBot="1">
      <c r="A31" s="351" t="s">
        <v>374</v>
      </c>
      <c r="B31" s="353"/>
      <c r="C31" s="354">
        <v>24212.9</v>
      </c>
      <c r="D31" s="354">
        <v>24047</v>
      </c>
      <c r="E31" s="43" t="s">
        <v>155</v>
      </c>
    </row>
    <row r="32" spans="1:5" ht="13.5" thickBot="1">
      <c r="A32" s="611" t="s">
        <v>295</v>
      </c>
      <c r="B32" s="618" t="s">
        <v>156</v>
      </c>
      <c r="C32" s="355">
        <f>+C33+C34+C35</f>
        <v>125784.9</v>
      </c>
      <c r="D32" s="355">
        <f>+D33+D34+D35</f>
        <v>122255.40000000001</v>
      </c>
      <c r="E32" s="119"/>
    </row>
    <row r="33" spans="1:5" ht="33" customHeight="1">
      <c r="A33" s="612"/>
      <c r="B33" s="619"/>
      <c r="C33" s="356">
        <f>SUM(C36+C42+C47+C48+C51+C46)</f>
        <v>9674.3</v>
      </c>
      <c r="D33" s="356">
        <f>SUM(D36+D42+D47+D48+D51+D46)</f>
        <v>9673.5</v>
      </c>
      <c r="E33" s="120" t="s">
        <v>395</v>
      </c>
    </row>
    <row r="34" spans="1:5" ht="12.75">
      <c r="A34" s="612"/>
      <c r="B34" s="357" t="s">
        <v>147</v>
      </c>
      <c r="C34" s="358">
        <f>SUM(C37+C40+C43+C45+C49)</f>
        <v>115345.09999999999</v>
      </c>
      <c r="D34" s="358">
        <f>SUM(D37+D40+D43+D45+D49)</f>
        <v>111816.40000000001</v>
      </c>
      <c r="E34" s="121"/>
    </row>
    <row r="35" spans="1:27" s="47" customFormat="1" ht="13.5" thickBot="1">
      <c r="A35" s="638"/>
      <c r="B35" s="359" t="s">
        <v>148</v>
      </c>
      <c r="C35" s="360">
        <f>SUM(C38+C44+C50)</f>
        <v>765.5</v>
      </c>
      <c r="D35" s="360">
        <f>SUM(D38+D44+D50)</f>
        <v>765.5</v>
      </c>
      <c r="E35" s="122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47" customFormat="1" ht="12.75">
      <c r="A36" s="669" t="s">
        <v>157</v>
      </c>
      <c r="B36" s="361" t="s">
        <v>146</v>
      </c>
      <c r="C36" s="362">
        <v>9374.3</v>
      </c>
      <c r="D36" s="362">
        <v>9373.5</v>
      </c>
      <c r="E36" s="639" t="s">
        <v>296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47" customFormat="1" ht="12.75">
      <c r="A37" s="663"/>
      <c r="B37" s="123" t="s">
        <v>147</v>
      </c>
      <c r="C37" s="338">
        <v>32074.6</v>
      </c>
      <c r="D37" s="338">
        <v>29315.5</v>
      </c>
      <c r="E37" s="64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47" customFormat="1" ht="12.75">
      <c r="A38" s="663"/>
      <c r="B38" s="124" t="s">
        <v>148</v>
      </c>
      <c r="C38" s="363"/>
      <c r="D38" s="363"/>
      <c r="E38" s="64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47" customFormat="1" ht="12.75">
      <c r="A39" s="664"/>
      <c r="B39" s="124"/>
      <c r="C39" s="340"/>
      <c r="D39" s="341"/>
      <c r="E39" s="64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47" customFormat="1" ht="12.75">
      <c r="A40" s="631" t="s">
        <v>158</v>
      </c>
      <c r="B40" s="113" t="s">
        <v>147</v>
      </c>
      <c r="C40" s="364">
        <v>30043.5</v>
      </c>
      <c r="D40" s="365">
        <v>30043.5</v>
      </c>
      <c r="E40" s="42" t="s">
        <v>297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47" customFormat="1" ht="13.5" thickBot="1">
      <c r="A41" s="636"/>
      <c r="B41" s="124" t="s">
        <v>146</v>
      </c>
      <c r="C41" s="366"/>
      <c r="D41" s="125"/>
      <c r="E41" s="43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47" customFormat="1" ht="12.75">
      <c r="A42" s="674" t="s">
        <v>159</v>
      </c>
      <c r="B42" s="367" t="s">
        <v>146</v>
      </c>
      <c r="C42" s="368"/>
      <c r="D42" s="368"/>
      <c r="E42" s="658" t="s">
        <v>298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47" customFormat="1" ht="12.75">
      <c r="A43" s="675"/>
      <c r="B43" s="123" t="s">
        <v>147</v>
      </c>
      <c r="C43" s="338">
        <v>40019.3</v>
      </c>
      <c r="D43" s="338">
        <v>39255.8</v>
      </c>
      <c r="E43" s="640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47" customFormat="1" ht="12.75">
      <c r="A44" s="667"/>
      <c r="B44" s="124" t="s">
        <v>148</v>
      </c>
      <c r="C44" s="340">
        <v>284.1</v>
      </c>
      <c r="D44" s="340">
        <v>284.1</v>
      </c>
      <c r="E44" s="64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47" customFormat="1" ht="19.5">
      <c r="A45" s="631" t="s">
        <v>160</v>
      </c>
      <c r="B45" s="113" t="s">
        <v>147</v>
      </c>
      <c r="C45" s="364">
        <v>11257.7</v>
      </c>
      <c r="D45" s="365">
        <v>11251.6</v>
      </c>
      <c r="E45" s="42" t="s">
        <v>161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47" customFormat="1" ht="12.75">
      <c r="A46" s="632"/>
      <c r="B46" s="124" t="s">
        <v>146</v>
      </c>
      <c r="C46" s="369"/>
      <c r="D46" s="370"/>
      <c r="E46" s="42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47" customFormat="1" ht="12.75">
      <c r="A47" s="349" t="s">
        <v>162</v>
      </c>
      <c r="B47" s="113" t="s">
        <v>146</v>
      </c>
      <c r="C47" s="343">
        <v>0</v>
      </c>
      <c r="D47" s="342">
        <v>0</v>
      </c>
      <c r="E47" s="4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47" customFormat="1" ht="12.75">
      <c r="A48" s="631" t="s">
        <v>163</v>
      </c>
      <c r="B48" s="331" t="s">
        <v>146</v>
      </c>
      <c r="C48" s="368">
        <v>300</v>
      </c>
      <c r="D48" s="368">
        <v>300</v>
      </c>
      <c r="E48" s="4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47" customFormat="1" ht="12.75">
      <c r="A49" s="637"/>
      <c r="B49" s="123" t="s">
        <v>147</v>
      </c>
      <c r="C49" s="371">
        <v>1950</v>
      </c>
      <c r="D49" s="371">
        <v>1950</v>
      </c>
      <c r="E49" s="4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47" customFormat="1" ht="12.75">
      <c r="A50" s="632"/>
      <c r="B50" s="124" t="s">
        <v>148</v>
      </c>
      <c r="C50" s="338">
        <v>481.4</v>
      </c>
      <c r="D50" s="339">
        <v>481.4</v>
      </c>
      <c r="E50" s="43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5" ht="13.5" thickBot="1">
      <c r="A51" s="34" t="s">
        <v>164</v>
      </c>
      <c r="B51" s="372" t="s">
        <v>146</v>
      </c>
      <c r="C51" s="354">
        <v>0</v>
      </c>
      <c r="D51" s="373">
        <v>0</v>
      </c>
      <c r="E51" s="126"/>
    </row>
    <row r="52" spans="1:5" ht="12.75">
      <c r="A52" s="620" t="s">
        <v>299</v>
      </c>
      <c r="B52" s="622" t="s">
        <v>165</v>
      </c>
      <c r="C52" s="374">
        <f>+C53+C54</f>
        <v>60549</v>
      </c>
      <c r="D52" s="374">
        <f>+D53+D54</f>
        <v>60415.2</v>
      </c>
      <c r="E52" s="43"/>
    </row>
    <row r="53" spans="1:5" ht="30" customHeight="1">
      <c r="A53" s="621"/>
      <c r="B53" s="623"/>
      <c r="C53" s="375">
        <f>SUM(C55:C58)</f>
        <v>52658</v>
      </c>
      <c r="D53" s="375">
        <f>SUM(D55:D58)</f>
        <v>52524.2</v>
      </c>
      <c r="E53" s="127" t="s">
        <v>400</v>
      </c>
    </row>
    <row r="54" spans="1:5" ht="12.75">
      <c r="A54" s="376"/>
      <c r="B54" s="377" t="s">
        <v>147</v>
      </c>
      <c r="C54" s="378">
        <f>SUM(C59)</f>
        <v>7891</v>
      </c>
      <c r="D54" s="378">
        <f>SUM(D59)</f>
        <v>7891</v>
      </c>
      <c r="E54" s="128"/>
    </row>
    <row r="55" spans="1:5" ht="19.5">
      <c r="A55" s="379" t="s">
        <v>376</v>
      </c>
      <c r="B55" s="380" t="s">
        <v>146</v>
      </c>
      <c r="C55" s="347">
        <v>28260.2</v>
      </c>
      <c r="D55" s="348">
        <v>28166.2</v>
      </c>
      <c r="E55" s="129" t="s">
        <v>384</v>
      </c>
    </row>
    <row r="56" spans="1:5" ht="39" customHeight="1">
      <c r="A56" s="379" t="s">
        <v>377</v>
      </c>
      <c r="B56" s="380" t="s">
        <v>146</v>
      </c>
      <c r="C56" s="347">
        <v>0</v>
      </c>
      <c r="D56" s="348">
        <v>0</v>
      </c>
      <c r="E56" s="129" t="s">
        <v>300</v>
      </c>
    </row>
    <row r="57" spans="1:5" ht="19.5">
      <c r="A57" s="379" t="s">
        <v>375</v>
      </c>
      <c r="B57" s="380" t="s">
        <v>146</v>
      </c>
      <c r="C57" s="347">
        <v>15043.3</v>
      </c>
      <c r="D57" s="348">
        <v>15003.5</v>
      </c>
      <c r="E57" s="65" t="s">
        <v>166</v>
      </c>
    </row>
    <row r="58" spans="1:5" ht="19.5">
      <c r="A58" s="631" t="s">
        <v>378</v>
      </c>
      <c r="B58" s="113" t="s">
        <v>146</v>
      </c>
      <c r="C58" s="343">
        <v>9354.5</v>
      </c>
      <c r="D58" s="342">
        <v>9354.5</v>
      </c>
      <c r="E58" s="42" t="s">
        <v>301</v>
      </c>
    </row>
    <row r="59" spans="1:5" ht="13.5" thickBot="1">
      <c r="A59" s="636"/>
      <c r="B59" s="381" t="s">
        <v>147</v>
      </c>
      <c r="C59" s="382">
        <v>7891</v>
      </c>
      <c r="D59" s="382">
        <v>7891</v>
      </c>
      <c r="E59" s="130"/>
    </row>
    <row r="60" spans="1:5" ht="19.5" customHeight="1" thickBot="1">
      <c r="A60" s="624" t="s">
        <v>302</v>
      </c>
      <c r="B60" s="627" t="s">
        <v>396</v>
      </c>
      <c r="C60" s="374">
        <f>+C61+C62</f>
        <v>2541.4</v>
      </c>
      <c r="D60" s="374">
        <f>+D61+D62</f>
        <v>2541.4</v>
      </c>
      <c r="E60" s="43"/>
    </row>
    <row r="61" spans="1:5" ht="65.25" customHeight="1">
      <c r="A61" s="625"/>
      <c r="B61" s="628"/>
      <c r="C61" s="383">
        <v>1972.5</v>
      </c>
      <c r="D61" s="384">
        <v>1972.5</v>
      </c>
      <c r="E61" s="131" t="s">
        <v>385</v>
      </c>
    </row>
    <row r="62" spans="1:5" ht="13.5" thickBot="1">
      <c r="A62" s="626"/>
      <c r="B62" s="381" t="s">
        <v>147</v>
      </c>
      <c r="C62" s="385">
        <v>568.9</v>
      </c>
      <c r="D62" s="386">
        <v>568.9</v>
      </c>
      <c r="E62" s="132" t="s">
        <v>303</v>
      </c>
    </row>
    <row r="63" spans="1:5" ht="13.5" thickBot="1">
      <c r="A63" s="611" t="s">
        <v>304</v>
      </c>
      <c r="B63" s="613" t="s">
        <v>167</v>
      </c>
      <c r="C63" s="387">
        <f>+C64+C65+C66</f>
        <v>91388.3</v>
      </c>
      <c r="D63" s="388">
        <f>+D64+D65+D66</f>
        <v>86004.8</v>
      </c>
      <c r="E63" s="133"/>
    </row>
    <row r="64" spans="1:5" ht="12.75">
      <c r="A64" s="612"/>
      <c r="B64" s="630"/>
      <c r="C64" s="389">
        <f>SUM(C67+C68+C69+C70+C72+C75+C77)</f>
        <v>84786</v>
      </c>
      <c r="D64" s="356">
        <f>SUM(D67+D68+D69+D70+D72+D75+D77)</f>
        <v>79402.5</v>
      </c>
      <c r="E64" s="134" t="s">
        <v>386</v>
      </c>
    </row>
    <row r="65" spans="1:5" ht="12.75">
      <c r="A65" s="612"/>
      <c r="B65" s="390" t="s">
        <v>148</v>
      </c>
      <c r="C65" s="391">
        <f>SUM(C73)</f>
        <v>22.2</v>
      </c>
      <c r="D65" s="392">
        <f>SUM(D73)</f>
        <v>22.2</v>
      </c>
      <c r="E65" s="135"/>
    </row>
    <row r="66" spans="1:5" ht="12.75">
      <c r="A66" s="629"/>
      <c r="B66" s="393" t="s">
        <v>147</v>
      </c>
      <c r="C66" s="394">
        <f>SUM(C74+C71+C76)</f>
        <v>6580.1</v>
      </c>
      <c r="D66" s="395">
        <f>SUM(D74+D71+D76)</f>
        <v>6580.1</v>
      </c>
      <c r="E66" s="135"/>
    </row>
    <row r="67" spans="1:5" ht="22.5" customHeight="1">
      <c r="A67" s="659" t="s">
        <v>168</v>
      </c>
      <c r="B67" s="681" t="s">
        <v>146</v>
      </c>
      <c r="C67" s="683">
        <v>22170.7</v>
      </c>
      <c r="D67" s="683">
        <v>18812.2</v>
      </c>
      <c r="E67" s="685" t="s">
        <v>379</v>
      </c>
    </row>
    <row r="68" spans="1:5" ht="6" customHeight="1">
      <c r="A68" s="660"/>
      <c r="B68" s="682"/>
      <c r="C68" s="684"/>
      <c r="D68" s="684"/>
      <c r="E68" s="686"/>
    </row>
    <row r="69" spans="1:5" ht="17.25" customHeight="1">
      <c r="A69" s="396"/>
      <c r="B69" s="397" t="s">
        <v>234</v>
      </c>
      <c r="C69" s="398">
        <v>1234.5</v>
      </c>
      <c r="D69" s="399">
        <v>1234.5</v>
      </c>
      <c r="E69" s="137"/>
    </row>
    <row r="70" spans="1:5" ht="16.5" customHeight="1">
      <c r="A70" s="396"/>
      <c r="B70" s="397" t="s">
        <v>235</v>
      </c>
      <c r="C70" s="398">
        <v>1199.5</v>
      </c>
      <c r="D70" s="399">
        <v>1199.5</v>
      </c>
      <c r="E70" s="137"/>
    </row>
    <row r="71" spans="1:5" ht="29.25">
      <c r="A71" s="400"/>
      <c r="B71" s="401" t="s">
        <v>147</v>
      </c>
      <c r="C71" s="398">
        <v>3149.9</v>
      </c>
      <c r="D71" s="399">
        <v>3149.9</v>
      </c>
      <c r="E71" s="138" t="s">
        <v>401</v>
      </c>
    </row>
    <row r="72" spans="1:5" ht="29.25">
      <c r="A72" s="402" t="s">
        <v>169</v>
      </c>
      <c r="B72" s="403"/>
      <c r="C72" s="398">
        <v>11799.4</v>
      </c>
      <c r="D72" s="399">
        <v>10763.5</v>
      </c>
      <c r="E72" s="139" t="s">
        <v>305</v>
      </c>
    </row>
    <row r="73" spans="1:5" ht="12.75">
      <c r="A73" s="404"/>
      <c r="B73" s="357" t="s">
        <v>148</v>
      </c>
      <c r="C73" s="405">
        <v>22.2</v>
      </c>
      <c r="D73" s="406">
        <v>22.2</v>
      </c>
      <c r="E73" s="140"/>
    </row>
    <row r="74" spans="1:5" ht="12.75">
      <c r="A74" s="407"/>
      <c r="B74" s="401" t="s">
        <v>147</v>
      </c>
      <c r="C74" s="405">
        <v>3253.1</v>
      </c>
      <c r="D74" s="406">
        <v>3253.1</v>
      </c>
      <c r="E74" s="141" t="s">
        <v>380</v>
      </c>
    </row>
    <row r="75" spans="1:5" ht="12.75">
      <c r="A75" s="659" t="s">
        <v>170</v>
      </c>
      <c r="B75" s="408" t="s">
        <v>146</v>
      </c>
      <c r="C75" s="398">
        <v>44952.9</v>
      </c>
      <c r="D75" s="399">
        <v>43985.8</v>
      </c>
      <c r="E75" s="136" t="s">
        <v>306</v>
      </c>
    </row>
    <row r="76" spans="1:5" ht="22.5" customHeight="1">
      <c r="A76" s="661"/>
      <c r="B76" s="393" t="s">
        <v>147</v>
      </c>
      <c r="C76" s="409">
        <v>177.1</v>
      </c>
      <c r="D76" s="410">
        <v>177.1</v>
      </c>
      <c r="E76" s="142"/>
    </row>
    <row r="77" spans="1:5" ht="20.25" thickBot="1">
      <c r="A77" s="411" t="s">
        <v>160</v>
      </c>
      <c r="B77" s="412"/>
      <c r="C77" s="413">
        <v>3429</v>
      </c>
      <c r="D77" s="414">
        <v>3407</v>
      </c>
      <c r="E77" s="143" t="s">
        <v>171</v>
      </c>
    </row>
    <row r="78" spans="1:5" ht="12.75">
      <c r="A78" s="624" t="s">
        <v>307</v>
      </c>
      <c r="B78" s="676" t="s">
        <v>172</v>
      </c>
      <c r="C78" s="415">
        <f>+C79+C80+C81</f>
        <v>12852.3</v>
      </c>
      <c r="D78" s="415">
        <f>+D79+D80+D81</f>
        <v>12345.3</v>
      </c>
      <c r="E78" s="140"/>
    </row>
    <row r="79" spans="1:5" ht="49.5" customHeight="1">
      <c r="A79" s="625"/>
      <c r="B79" s="677"/>
      <c r="C79" s="416">
        <f>SUM(C82+C85+C88)</f>
        <v>0</v>
      </c>
      <c r="D79" s="416">
        <f>SUM(D82+D85+D88)</f>
        <v>0</v>
      </c>
      <c r="E79" s="140" t="s">
        <v>387</v>
      </c>
    </row>
    <row r="80" spans="1:5" ht="12.75">
      <c r="A80" s="417"/>
      <c r="B80" s="418" t="s">
        <v>147</v>
      </c>
      <c r="C80" s="419">
        <f>SUM(C83+C86+C87+C90+C92)</f>
        <v>12476.3</v>
      </c>
      <c r="D80" s="419">
        <f>SUM(D83+D86+D87+D90+D92)</f>
        <v>11969.3</v>
      </c>
      <c r="E80" s="135"/>
    </row>
    <row r="81" spans="1:5" ht="21" customHeight="1" thickBot="1">
      <c r="A81" s="417"/>
      <c r="B81" s="418" t="s">
        <v>148</v>
      </c>
      <c r="C81" s="420">
        <f>SUM(C84+C89+C91)</f>
        <v>376</v>
      </c>
      <c r="D81" s="420">
        <f>SUM(D84+D89+D91)</f>
        <v>376</v>
      </c>
      <c r="E81" s="144"/>
    </row>
    <row r="82" spans="1:5" ht="12.75">
      <c r="A82" s="662" t="s">
        <v>173</v>
      </c>
      <c r="B82" s="421" t="s">
        <v>146</v>
      </c>
      <c r="C82" s="422">
        <v>0</v>
      </c>
      <c r="D82" s="422">
        <v>0</v>
      </c>
      <c r="E82" s="33"/>
    </row>
    <row r="83" spans="1:5" ht="12.75">
      <c r="A83" s="663"/>
      <c r="B83" s="110" t="s">
        <v>147</v>
      </c>
      <c r="C83" s="338"/>
      <c r="D83" s="338"/>
      <c r="E83" s="43"/>
    </row>
    <row r="84" spans="1:5" ht="12.75">
      <c r="A84" s="664"/>
      <c r="B84" s="377" t="s">
        <v>148</v>
      </c>
      <c r="C84" s="340"/>
      <c r="D84" s="341"/>
      <c r="E84" s="128"/>
    </row>
    <row r="85" spans="1:5" ht="12.75">
      <c r="A85" s="665" t="s">
        <v>174</v>
      </c>
      <c r="B85" s="113" t="s">
        <v>146</v>
      </c>
      <c r="C85" s="368">
        <v>0</v>
      </c>
      <c r="D85" s="368">
        <v>0</v>
      </c>
      <c r="E85" s="42"/>
    </row>
    <row r="86" spans="1:5" ht="12.75">
      <c r="A86" s="666"/>
      <c r="B86" s="110" t="s">
        <v>147</v>
      </c>
      <c r="C86" s="338"/>
      <c r="D86" s="339">
        <v>0</v>
      </c>
      <c r="E86" s="128"/>
    </row>
    <row r="87" spans="1:5" ht="12.75">
      <c r="A87" s="665" t="s">
        <v>175</v>
      </c>
      <c r="B87" s="331" t="s">
        <v>147</v>
      </c>
      <c r="C87" s="364"/>
      <c r="D87" s="365"/>
      <c r="E87" s="42" t="s">
        <v>308</v>
      </c>
    </row>
    <row r="88" spans="1:5" ht="12.75">
      <c r="A88" s="669"/>
      <c r="B88" s="110" t="s">
        <v>146</v>
      </c>
      <c r="C88" s="371"/>
      <c r="D88" s="371"/>
      <c r="E88" s="43"/>
    </row>
    <row r="89" spans="1:5" ht="12.75">
      <c r="A89" s="663"/>
      <c r="B89" s="124" t="s">
        <v>148</v>
      </c>
      <c r="C89" s="363">
        <v>0</v>
      </c>
      <c r="D89" s="423">
        <v>0</v>
      </c>
      <c r="E89" s="128"/>
    </row>
    <row r="90" spans="1:5" ht="40.5" customHeight="1">
      <c r="A90" s="351" t="s">
        <v>176</v>
      </c>
      <c r="B90" s="113" t="s">
        <v>147</v>
      </c>
      <c r="C90" s="364">
        <v>12476.3</v>
      </c>
      <c r="D90" s="364">
        <v>11969.3</v>
      </c>
      <c r="E90" s="42" t="s">
        <v>402</v>
      </c>
    </row>
    <row r="91" spans="1:5" ht="12.75">
      <c r="A91" s="424"/>
      <c r="B91" s="124" t="s">
        <v>148</v>
      </c>
      <c r="C91" s="363">
        <v>376</v>
      </c>
      <c r="D91" s="363">
        <v>376</v>
      </c>
      <c r="E91" s="128"/>
    </row>
    <row r="92" spans="1:5" ht="69" thickBot="1">
      <c r="A92" s="34" t="s">
        <v>309</v>
      </c>
      <c r="B92" s="372" t="s">
        <v>147</v>
      </c>
      <c r="C92" s="425">
        <v>0</v>
      </c>
      <c r="D92" s="425">
        <v>0</v>
      </c>
      <c r="E92" s="126" t="s">
        <v>310</v>
      </c>
    </row>
    <row r="93" spans="1:5" ht="50.25" thickBot="1">
      <c r="A93" s="426" t="s">
        <v>236</v>
      </c>
      <c r="B93" s="145" t="s">
        <v>185</v>
      </c>
      <c r="C93" s="146">
        <v>0</v>
      </c>
      <c r="D93" s="146">
        <v>0</v>
      </c>
      <c r="E93" s="33"/>
    </row>
    <row r="94" spans="1:5" ht="13.5" thickBot="1">
      <c r="A94" s="678" t="s">
        <v>311</v>
      </c>
      <c r="B94" s="613" t="s">
        <v>237</v>
      </c>
      <c r="C94" s="388">
        <f>+C95+C96</f>
        <v>3315.2</v>
      </c>
      <c r="D94" s="388">
        <f>+D95+D96</f>
        <v>3228.8</v>
      </c>
      <c r="E94" s="147"/>
    </row>
    <row r="95" spans="1:5" ht="57.75" customHeight="1">
      <c r="A95" s="679"/>
      <c r="B95" s="630"/>
      <c r="C95" s="356">
        <v>3315.2</v>
      </c>
      <c r="D95" s="356">
        <v>3228.8</v>
      </c>
      <c r="E95" s="148" t="s">
        <v>388</v>
      </c>
    </row>
    <row r="96" spans="1:5" ht="13.5" thickBot="1">
      <c r="A96" s="149"/>
      <c r="B96" s="150" t="s">
        <v>147</v>
      </c>
      <c r="C96" s="151">
        <v>0</v>
      </c>
      <c r="D96" s="151">
        <v>0</v>
      </c>
      <c r="E96" s="152"/>
    </row>
    <row r="97" spans="1:5" ht="34.5" thickBot="1">
      <c r="A97" s="427" t="s">
        <v>312</v>
      </c>
      <c r="B97" s="428" t="s">
        <v>177</v>
      </c>
      <c r="C97" s="429">
        <v>790</v>
      </c>
      <c r="D97" s="429">
        <v>782.9</v>
      </c>
      <c r="E97" s="153" t="s">
        <v>389</v>
      </c>
    </row>
    <row r="98" spans="1:5" ht="12.75" customHeight="1">
      <c r="A98" s="611" t="s">
        <v>450</v>
      </c>
      <c r="B98" s="613" t="s">
        <v>186</v>
      </c>
      <c r="C98" s="388">
        <f>+C99+C100+C101</f>
        <v>15615.7</v>
      </c>
      <c r="D98" s="388">
        <f>+D99+D100+D101</f>
        <v>15615.4</v>
      </c>
      <c r="E98" s="615" t="s">
        <v>390</v>
      </c>
    </row>
    <row r="99" spans="1:5" ht="20.25" customHeight="1">
      <c r="A99" s="612"/>
      <c r="B99" s="614"/>
      <c r="C99" s="356">
        <v>10865.7</v>
      </c>
      <c r="D99" s="356">
        <v>10865.4</v>
      </c>
      <c r="E99" s="616"/>
    </row>
    <row r="100" spans="1:5" ht="12.75">
      <c r="A100" s="430"/>
      <c r="B100" s="357" t="s">
        <v>148</v>
      </c>
      <c r="C100" s="431">
        <v>0</v>
      </c>
      <c r="D100" s="431">
        <v>0</v>
      </c>
      <c r="E100" s="616"/>
    </row>
    <row r="101" spans="1:5" ht="13.5" thickBot="1">
      <c r="A101" s="432"/>
      <c r="B101" s="433" t="s">
        <v>147</v>
      </c>
      <c r="C101" s="434">
        <v>4750</v>
      </c>
      <c r="D101" s="435">
        <v>4750</v>
      </c>
      <c r="E101" s="616"/>
    </row>
    <row r="102" spans="1:5" ht="12.75">
      <c r="A102" s="617" t="s">
        <v>313</v>
      </c>
      <c r="B102" s="613" t="s">
        <v>267</v>
      </c>
      <c r="C102" s="436">
        <f>+C103+C104</f>
        <v>4822.4</v>
      </c>
      <c r="D102" s="436">
        <f>+D103+D104</f>
        <v>4497.6</v>
      </c>
      <c r="E102" s="154" t="s">
        <v>391</v>
      </c>
    </row>
    <row r="103" spans="1:5" ht="37.5" customHeight="1">
      <c r="A103" s="617"/>
      <c r="B103" s="614"/>
      <c r="C103" s="437">
        <v>410.5</v>
      </c>
      <c r="D103" s="437">
        <v>410.5</v>
      </c>
      <c r="E103" s="155"/>
    </row>
    <row r="104" spans="1:5" ht="13.5" thickBot="1">
      <c r="A104" s="438"/>
      <c r="B104" s="397" t="s">
        <v>147</v>
      </c>
      <c r="C104" s="439">
        <v>4411.9</v>
      </c>
      <c r="D104" s="439">
        <v>4087.1</v>
      </c>
      <c r="E104" s="156"/>
    </row>
    <row r="105" spans="1:5" ht="43.5" customHeight="1">
      <c r="A105" s="440" t="s">
        <v>268</v>
      </c>
      <c r="B105" s="441" t="s">
        <v>178</v>
      </c>
      <c r="C105" s="387">
        <f>+C107+C108</f>
        <v>180</v>
      </c>
      <c r="D105" s="387">
        <f>+D107+D108</f>
        <v>180</v>
      </c>
      <c r="E105" s="157"/>
    </row>
    <row r="106" spans="1:5" ht="12.75">
      <c r="A106" s="442" t="s">
        <v>29</v>
      </c>
      <c r="B106" s="443"/>
      <c r="C106" s="444"/>
      <c r="D106" s="444"/>
      <c r="E106" s="158"/>
    </row>
    <row r="107" spans="1:5" ht="19.5">
      <c r="A107" s="442" t="s">
        <v>269</v>
      </c>
      <c r="B107" s="443" t="s">
        <v>146</v>
      </c>
      <c r="C107" s="445">
        <v>80</v>
      </c>
      <c r="D107" s="445">
        <v>80</v>
      </c>
      <c r="E107" s="158"/>
    </row>
    <row r="108" spans="1:5" ht="30" thickBot="1">
      <c r="A108" s="446" t="s">
        <v>270</v>
      </c>
      <c r="B108" s="447" t="s">
        <v>146</v>
      </c>
      <c r="C108" s="448">
        <v>100</v>
      </c>
      <c r="D108" s="448">
        <v>100</v>
      </c>
      <c r="E108" s="159"/>
    </row>
    <row r="109" spans="1:5" ht="12.75">
      <c r="A109" s="611" t="s">
        <v>314</v>
      </c>
      <c r="B109" s="449"/>
      <c r="C109" s="355">
        <f>+C110+C111+C112</f>
        <v>2725.6</v>
      </c>
      <c r="D109" s="355">
        <f>+D110+D111+D112</f>
        <v>2680.5</v>
      </c>
      <c r="E109" s="147"/>
    </row>
    <row r="110" spans="1:5" ht="33">
      <c r="A110" s="612"/>
      <c r="B110" s="450" t="s">
        <v>179</v>
      </c>
      <c r="C110" s="356">
        <v>772.1</v>
      </c>
      <c r="D110" s="356">
        <v>757.6</v>
      </c>
      <c r="E110" s="135" t="s">
        <v>392</v>
      </c>
    </row>
    <row r="111" spans="1:5" ht="12.75">
      <c r="A111" s="451"/>
      <c r="B111" s="452" t="s">
        <v>148</v>
      </c>
      <c r="C111" s="453">
        <v>0</v>
      </c>
      <c r="D111" s="453">
        <v>0</v>
      </c>
      <c r="E111" s="135"/>
    </row>
    <row r="112" spans="1:5" ht="20.25" thickBot="1">
      <c r="A112" s="451"/>
      <c r="B112" s="454" t="s">
        <v>147</v>
      </c>
      <c r="C112" s="455">
        <v>1953.5</v>
      </c>
      <c r="D112" s="455">
        <v>1922.9</v>
      </c>
      <c r="E112" s="135" t="s">
        <v>283</v>
      </c>
    </row>
    <row r="113" spans="1:5" ht="18.75" customHeight="1">
      <c r="A113" s="611" t="s">
        <v>271</v>
      </c>
      <c r="B113" s="613" t="s">
        <v>179</v>
      </c>
      <c r="C113" s="388">
        <f>+C114+C115</f>
        <v>82.4</v>
      </c>
      <c r="D113" s="388">
        <f>+D114+D115</f>
        <v>82.4</v>
      </c>
      <c r="E113" s="615" t="s">
        <v>403</v>
      </c>
    </row>
    <row r="114" spans="1:5" ht="30" customHeight="1">
      <c r="A114" s="680"/>
      <c r="B114" s="614"/>
      <c r="C114" s="437">
        <v>5</v>
      </c>
      <c r="D114" s="437">
        <v>5</v>
      </c>
      <c r="E114" s="689"/>
    </row>
    <row r="115" spans="1:5" ht="13.5" thickBot="1">
      <c r="A115" s="456"/>
      <c r="B115" s="397" t="s">
        <v>147</v>
      </c>
      <c r="C115" s="457">
        <v>77.4</v>
      </c>
      <c r="D115" s="457">
        <v>77.4</v>
      </c>
      <c r="E115" s="160"/>
    </row>
    <row r="116" spans="1:5" ht="12.75">
      <c r="A116" s="611" t="s">
        <v>315</v>
      </c>
      <c r="B116" s="613" t="s">
        <v>272</v>
      </c>
      <c r="C116" s="458">
        <f>+C117+C118</f>
        <v>107904.2</v>
      </c>
      <c r="D116" s="459">
        <f>+D117+D118</f>
        <v>107904.2</v>
      </c>
      <c r="E116" s="157"/>
    </row>
    <row r="117" spans="1:5" ht="42" customHeight="1">
      <c r="A117" s="680"/>
      <c r="B117" s="690"/>
      <c r="C117" s="415">
        <f>SUM(C119+C121+C123)</f>
        <v>60590</v>
      </c>
      <c r="D117" s="415">
        <f>SUM(D119+D121+D123)</f>
        <v>60590</v>
      </c>
      <c r="E117" s="161" t="s">
        <v>393</v>
      </c>
    </row>
    <row r="118" spans="1:5" ht="12.75">
      <c r="A118" s="460"/>
      <c r="B118" s="461" t="s">
        <v>147</v>
      </c>
      <c r="C118" s="462">
        <f>+C120+C122+C124</f>
        <v>47314.2</v>
      </c>
      <c r="D118" s="463">
        <f>+D120+D122+D124</f>
        <v>47314.2</v>
      </c>
      <c r="E118" s="162"/>
    </row>
    <row r="119" spans="1:5" ht="12.75">
      <c r="A119" s="670" t="s">
        <v>273</v>
      </c>
      <c r="B119" s="461" t="s">
        <v>146</v>
      </c>
      <c r="C119" s="464">
        <v>60500</v>
      </c>
      <c r="D119" s="464">
        <v>60500</v>
      </c>
      <c r="E119" s="163" t="s">
        <v>274</v>
      </c>
    </row>
    <row r="120" spans="1:5" ht="28.5" customHeight="1">
      <c r="A120" s="687"/>
      <c r="B120" s="461" t="s">
        <v>147</v>
      </c>
      <c r="C120" s="465">
        <v>47314.2</v>
      </c>
      <c r="D120" s="465">
        <v>47314.2</v>
      </c>
      <c r="E120" s="164"/>
    </row>
    <row r="121" spans="1:5" ht="12.75">
      <c r="A121" s="670" t="s">
        <v>275</v>
      </c>
      <c r="B121" s="461" t="s">
        <v>146</v>
      </c>
      <c r="C121" s="464">
        <v>90</v>
      </c>
      <c r="D121" s="464">
        <v>90</v>
      </c>
      <c r="E121" s="163" t="s">
        <v>316</v>
      </c>
    </row>
    <row r="122" spans="1:5" ht="12.75">
      <c r="A122" s="688"/>
      <c r="B122" s="461" t="s">
        <v>147</v>
      </c>
      <c r="C122" s="466"/>
      <c r="D122" s="466"/>
      <c r="E122" s="164"/>
    </row>
    <row r="123" spans="1:5" ht="12.75">
      <c r="A123" s="670" t="s">
        <v>276</v>
      </c>
      <c r="B123" s="461" t="s">
        <v>146</v>
      </c>
      <c r="C123" s="467">
        <v>0</v>
      </c>
      <c r="D123" s="467">
        <v>0</v>
      </c>
      <c r="E123" s="163"/>
    </row>
    <row r="124" spans="1:5" ht="13.5" thickBot="1">
      <c r="A124" s="671"/>
      <c r="B124" s="150" t="s">
        <v>147</v>
      </c>
      <c r="C124" s="468">
        <v>0</v>
      </c>
      <c r="D124" s="468">
        <v>0</v>
      </c>
      <c r="E124" s="165"/>
    </row>
    <row r="125" spans="1:5" ht="58.5" thickBot="1">
      <c r="A125" s="166" t="s">
        <v>317</v>
      </c>
      <c r="B125" s="469" t="s">
        <v>318</v>
      </c>
      <c r="C125" s="470">
        <v>2000</v>
      </c>
      <c r="D125" s="470">
        <v>1777.5</v>
      </c>
      <c r="E125" s="33" t="s">
        <v>394</v>
      </c>
    </row>
    <row r="126" spans="1:7" ht="13.5" thickBot="1">
      <c r="A126" s="672" t="s">
        <v>97</v>
      </c>
      <c r="B126" s="673"/>
      <c r="C126" s="167">
        <f>+C11++C32+C52+C60+C63+C78+C93+C94+C97+C98+C102+C105+C109+C113+C116+C125</f>
        <v>1667289.7999999996</v>
      </c>
      <c r="D126" s="167">
        <f>+D11++D32+D52+D60+D63+D78+D93+D94+D97+D98+D102+D105+D109+D113+D116+D125</f>
        <v>1644268.6999999997</v>
      </c>
      <c r="E126" s="168"/>
      <c r="F126" s="61"/>
      <c r="G126" s="61"/>
    </row>
    <row r="127" spans="1:5" ht="12.75">
      <c r="A127" s="73"/>
      <c r="B127" s="73"/>
      <c r="C127" s="73"/>
      <c r="D127" s="73"/>
      <c r="E127" s="73"/>
    </row>
    <row r="128" spans="1:5" ht="12.75">
      <c r="A128" s="73"/>
      <c r="B128" s="73"/>
      <c r="C128" s="74"/>
      <c r="D128" s="74"/>
      <c r="E128" s="73"/>
    </row>
    <row r="129" spans="1:5" ht="12.75">
      <c r="A129" s="73"/>
      <c r="B129" s="73"/>
      <c r="C129" s="74"/>
      <c r="D129" s="74"/>
      <c r="E129" s="73"/>
    </row>
    <row r="130" spans="1:5" ht="12.75">
      <c r="A130" s="73"/>
      <c r="B130" s="73"/>
      <c r="C130" s="75"/>
      <c r="D130" s="75"/>
      <c r="E130" s="73"/>
    </row>
    <row r="131" spans="1:5" ht="12.75">
      <c r="A131" s="73"/>
      <c r="B131" s="73"/>
      <c r="C131" s="73"/>
      <c r="D131" s="73"/>
      <c r="E131" s="73"/>
    </row>
    <row r="132" spans="1:5" ht="12.75">
      <c r="A132" s="73"/>
      <c r="B132" s="73"/>
      <c r="C132" s="73"/>
      <c r="D132" s="73"/>
      <c r="E132" s="73"/>
    </row>
    <row r="133" spans="1:5" ht="12.75">
      <c r="A133" s="21"/>
      <c r="B133" s="21"/>
      <c r="C133" s="21"/>
      <c r="D133" s="21"/>
      <c r="E133" s="21"/>
    </row>
    <row r="134" spans="1:5" ht="12.75">
      <c r="A134" s="21"/>
      <c r="B134" s="21"/>
      <c r="C134" s="21"/>
      <c r="D134" s="21"/>
      <c r="E134" s="21"/>
    </row>
    <row r="135" spans="1:5" ht="12.75">
      <c r="A135" s="21"/>
      <c r="B135" s="21"/>
      <c r="C135" s="21"/>
      <c r="D135" s="21"/>
      <c r="E135" s="21"/>
    </row>
    <row r="136" spans="1:5" ht="12.75">
      <c r="A136" s="21"/>
      <c r="B136" s="21"/>
      <c r="C136" s="21"/>
      <c r="D136" s="21"/>
      <c r="E136" s="21"/>
    </row>
    <row r="137" spans="1:5" ht="12.75">
      <c r="A137" s="21"/>
      <c r="B137" s="21"/>
      <c r="C137" s="21"/>
      <c r="D137" s="21"/>
      <c r="E137" s="21"/>
    </row>
    <row r="138" spans="1:5" ht="12.75">
      <c r="A138" s="21"/>
      <c r="B138" s="21"/>
      <c r="C138" s="21"/>
      <c r="D138" s="21"/>
      <c r="E138" s="21"/>
    </row>
    <row r="139" spans="1:5" ht="12.75">
      <c r="A139" s="21"/>
      <c r="B139" s="21"/>
      <c r="C139" s="21"/>
      <c r="D139" s="21"/>
      <c r="E139" s="21"/>
    </row>
    <row r="140" spans="1:5" ht="12.75">
      <c r="A140" s="21"/>
      <c r="B140" s="21"/>
      <c r="C140" s="21"/>
      <c r="D140" s="21"/>
      <c r="E140" s="21"/>
    </row>
    <row r="141" spans="1:5" ht="12.75">
      <c r="A141" s="21"/>
      <c r="B141" s="21"/>
      <c r="C141" s="21"/>
      <c r="D141" s="21"/>
      <c r="E141" s="21"/>
    </row>
    <row r="142" spans="1:5" ht="12.75">
      <c r="A142" s="21"/>
      <c r="B142" s="21"/>
      <c r="C142" s="21"/>
      <c r="D142" s="21"/>
      <c r="E142" s="21"/>
    </row>
    <row r="143" spans="1:5" ht="12.75">
      <c r="A143" s="21"/>
      <c r="B143" s="21"/>
      <c r="C143" s="21"/>
      <c r="D143" s="21"/>
      <c r="E143" s="21"/>
    </row>
    <row r="144" spans="1:5" ht="12.75">
      <c r="A144" s="21"/>
      <c r="B144" s="21"/>
      <c r="C144" s="21"/>
      <c r="D144" s="21"/>
      <c r="E144" s="21"/>
    </row>
    <row r="145" spans="1:5" ht="12.75">
      <c r="A145" s="21"/>
      <c r="B145" s="21"/>
      <c r="C145" s="21"/>
      <c r="D145" s="21"/>
      <c r="E145" s="21"/>
    </row>
    <row r="146" spans="1:5" ht="12.75">
      <c r="A146" s="21"/>
      <c r="B146" s="21"/>
      <c r="C146" s="21"/>
      <c r="D146" s="21"/>
      <c r="E146" s="21"/>
    </row>
    <row r="147" spans="1:5" ht="12.75">
      <c r="A147" s="21"/>
      <c r="B147" s="21"/>
      <c r="C147" s="21"/>
      <c r="D147" s="21"/>
      <c r="E147" s="21"/>
    </row>
    <row r="148" spans="1:5" ht="12.75">
      <c r="A148" s="169"/>
      <c r="B148" s="21"/>
      <c r="C148" s="21"/>
      <c r="D148" s="21"/>
      <c r="E148" s="21"/>
    </row>
    <row r="149" spans="1:5" ht="12.75">
      <c r="A149" s="169"/>
      <c r="B149" s="170"/>
      <c r="C149" s="171"/>
      <c r="D149" s="170"/>
      <c r="E149" s="172"/>
    </row>
    <row r="150" spans="1:5" ht="12.75">
      <c r="A150" s="169"/>
      <c r="B150" s="170"/>
      <c r="C150" s="171"/>
      <c r="D150" s="170"/>
      <c r="E150" s="172"/>
    </row>
    <row r="151" spans="1:5" ht="12.75">
      <c r="A151" s="169"/>
      <c r="B151" s="170"/>
      <c r="C151" s="171"/>
      <c r="D151" s="170"/>
      <c r="E151" s="172"/>
    </row>
    <row r="152" spans="1:5" ht="12.75">
      <c r="A152" s="169"/>
      <c r="B152" s="170"/>
      <c r="C152" s="171"/>
      <c r="D152" s="170"/>
      <c r="E152" s="172"/>
    </row>
    <row r="153" spans="1:5" ht="12.75">
      <c r="A153" s="169"/>
      <c r="B153" s="170"/>
      <c r="C153" s="171"/>
      <c r="D153" s="170"/>
      <c r="E153" s="172"/>
    </row>
    <row r="154" spans="1:5" ht="12.75">
      <c r="A154" s="169"/>
      <c r="B154" s="170"/>
      <c r="C154" s="171"/>
      <c r="D154" s="170"/>
      <c r="E154" s="172"/>
    </row>
    <row r="155" spans="1:5" ht="12.75">
      <c r="A155" s="169"/>
      <c r="B155" s="170"/>
      <c r="C155" s="171"/>
      <c r="D155" s="170"/>
      <c r="E155" s="172"/>
    </row>
    <row r="156" spans="1:5" ht="12.75">
      <c r="A156" s="169"/>
      <c r="B156" s="170"/>
      <c r="C156" s="171"/>
      <c r="D156" s="170"/>
      <c r="E156" s="172"/>
    </row>
    <row r="157" spans="1:5" ht="12.75">
      <c r="A157" s="169"/>
      <c r="B157" s="170"/>
      <c r="C157" s="171"/>
      <c r="D157" s="170"/>
      <c r="E157" s="172"/>
    </row>
  </sheetData>
  <sheetProtection/>
  <mergeCells count="59">
    <mergeCell ref="B67:B68"/>
    <mergeCell ref="C67:C68"/>
    <mergeCell ref="D67:D68"/>
    <mergeCell ref="E67:E68"/>
    <mergeCell ref="A119:A120"/>
    <mergeCell ref="A121:A122"/>
    <mergeCell ref="B113:B114"/>
    <mergeCell ref="E113:E114"/>
    <mergeCell ref="A116:A117"/>
    <mergeCell ref="B116:B117"/>
    <mergeCell ref="A123:A124"/>
    <mergeCell ref="A126:B126"/>
    <mergeCell ref="A42:A44"/>
    <mergeCell ref="A58:A59"/>
    <mergeCell ref="B78:B79"/>
    <mergeCell ref="A94:A95"/>
    <mergeCell ref="B94:B95"/>
    <mergeCell ref="A109:A110"/>
    <mergeCell ref="A87:A89"/>
    <mergeCell ref="A113:A114"/>
    <mergeCell ref="E42:E44"/>
    <mergeCell ref="A67:A68"/>
    <mergeCell ref="A75:A76"/>
    <mergeCell ref="A82:A84"/>
    <mergeCell ref="A85:A86"/>
    <mergeCell ref="A15:A17"/>
    <mergeCell ref="A18:A20"/>
    <mergeCell ref="E18:E20"/>
    <mergeCell ref="A36:A39"/>
    <mergeCell ref="A78:A79"/>
    <mergeCell ref="E36:E39"/>
    <mergeCell ref="B4:D4"/>
    <mergeCell ref="A7:B8"/>
    <mergeCell ref="C7:D7"/>
    <mergeCell ref="E7:E10"/>
    <mergeCell ref="A9:A10"/>
    <mergeCell ref="B9:B10"/>
    <mergeCell ref="C9:C10"/>
    <mergeCell ref="D9:D10"/>
    <mergeCell ref="A21:A22"/>
    <mergeCell ref="A63:A66"/>
    <mergeCell ref="B63:B64"/>
    <mergeCell ref="A23:A24"/>
    <mergeCell ref="A25:A26"/>
    <mergeCell ref="A11:A14"/>
    <mergeCell ref="A40:A41"/>
    <mergeCell ref="A45:A46"/>
    <mergeCell ref="A48:A50"/>
    <mergeCell ref="A32:A35"/>
    <mergeCell ref="A98:A99"/>
    <mergeCell ref="B98:B99"/>
    <mergeCell ref="E98:E101"/>
    <mergeCell ref="A102:A103"/>
    <mergeCell ref="B102:B103"/>
    <mergeCell ref="B32:B33"/>
    <mergeCell ref="A52:A53"/>
    <mergeCell ref="B52:B53"/>
    <mergeCell ref="A60:A62"/>
    <mergeCell ref="B60:B61"/>
  </mergeCells>
  <printOptions/>
  <pageMargins left="0.6299212598425197" right="0.4330708661417323" top="0.35433070866141736" bottom="0.35433070866141736" header="0.31496062992125984" footer="0.31496062992125984"/>
  <pageSetup horizontalDpi="600" verticalDpi="600" orientation="landscape" paperSize="9" scale="75" r:id="rId1"/>
  <rowBreaks count="5" manualBreakCount="5">
    <brk id="41" max="4" man="1"/>
    <brk id="78" max="4" man="1"/>
    <brk id="139" max="4" man="1"/>
    <brk id="234" max="4" man="1"/>
    <brk id="30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S1376"/>
  <sheetViews>
    <sheetView zoomScale="120" zoomScaleNormal="120" zoomScaleSheetLayoutView="90" zoomScalePageLayoutView="0" workbookViewId="0" topLeftCell="A49">
      <selection activeCell="C54" sqref="C54"/>
    </sheetView>
  </sheetViews>
  <sheetFormatPr defaultColWidth="9.00390625" defaultRowHeight="12.75"/>
  <cols>
    <col min="1" max="1" width="47.75390625" style="95" customWidth="1"/>
    <col min="2" max="2" width="28.625" style="96" customWidth="1"/>
    <col min="3" max="3" width="17.25390625" style="97" customWidth="1"/>
    <col min="4" max="4" width="20.875" style="96" customWidth="1"/>
    <col min="5" max="5" width="65.00390625" style="102" customWidth="1"/>
    <col min="6" max="6" width="9.00390625" style="21" customWidth="1"/>
    <col min="7" max="7" width="8.75390625" style="21" customWidth="1"/>
    <col min="8" max="149" width="9.125" style="66" customWidth="1"/>
    <col min="150" max="16384" width="9.125" style="18" customWidth="1"/>
  </cols>
  <sheetData>
    <row r="1" spans="4:5" ht="13.5">
      <c r="D1" s="98"/>
      <c r="E1" s="99"/>
    </row>
    <row r="2" spans="2:4" ht="15.75">
      <c r="B2" s="100" t="s">
        <v>183</v>
      </c>
      <c r="D2" s="101"/>
    </row>
    <row r="3" spans="1:4" ht="20.25">
      <c r="A3" s="173"/>
      <c r="B3" s="174" t="s">
        <v>187</v>
      </c>
      <c r="C3" s="174"/>
      <c r="D3" s="101"/>
    </row>
    <row r="4" spans="2:4" ht="15.75">
      <c r="B4" s="175" t="s">
        <v>188</v>
      </c>
      <c r="D4" s="101"/>
    </row>
    <row r="5" spans="2:4" ht="12.75">
      <c r="B5" s="642" t="s">
        <v>184</v>
      </c>
      <c r="C5" s="642"/>
      <c r="D5" s="642"/>
    </row>
    <row r="6" spans="2:4" ht="15.75">
      <c r="B6" s="101"/>
      <c r="C6" s="175" t="s">
        <v>445</v>
      </c>
      <c r="D6" s="101"/>
    </row>
    <row r="7" ht="13.5" thickBot="1"/>
    <row r="8" spans="1:5" ht="24.75" customHeight="1">
      <c r="A8" s="643" t="s">
        <v>98</v>
      </c>
      <c r="B8" s="644"/>
      <c r="C8" s="647" t="s">
        <v>189</v>
      </c>
      <c r="D8" s="697"/>
      <c r="E8" s="649" t="s">
        <v>101</v>
      </c>
    </row>
    <row r="9" spans="1:5" ht="36">
      <c r="A9" s="645"/>
      <c r="B9" s="646"/>
      <c r="C9" s="104" t="s">
        <v>286</v>
      </c>
      <c r="D9" s="105" t="s">
        <v>366</v>
      </c>
      <c r="E9" s="650"/>
    </row>
    <row r="10" spans="1:5" ht="12.75">
      <c r="A10" s="652" t="s">
        <v>93</v>
      </c>
      <c r="B10" s="654" t="s">
        <v>94</v>
      </c>
      <c r="C10" s="654" t="s">
        <v>95</v>
      </c>
      <c r="D10" s="656" t="s">
        <v>96</v>
      </c>
      <c r="E10" s="650"/>
    </row>
    <row r="11" spans="1:5" ht="13.5" thickBot="1">
      <c r="A11" s="653"/>
      <c r="B11" s="655"/>
      <c r="C11" s="655"/>
      <c r="D11" s="657"/>
      <c r="E11" s="651"/>
    </row>
    <row r="12" spans="1:5" ht="49.5">
      <c r="A12" s="471" t="s">
        <v>334</v>
      </c>
      <c r="B12" s="472" t="s">
        <v>190</v>
      </c>
      <c r="C12" s="470">
        <f>SUM(C13+C14)</f>
        <v>603.3</v>
      </c>
      <c r="D12" s="470">
        <f>SUM(D13+D14)</f>
        <v>603.3</v>
      </c>
      <c r="E12" s="33"/>
    </row>
    <row r="13" spans="1:6" ht="22.5">
      <c r="A13" s="473" t="s">
        <v>335</v>
      </c>
      <c r="B13" s="123" t="s">
        <v>146</v>
      </c>
      <c r="C13" s="474">
        <v>603.3</v>
      </c>
      <c r="D13" s="474">
        <v>603.3</v>
      </c>
      <c r="E13" s="176" t="s">
        <v>191</v>
      </c>
      <c r="F13" s="21" t="s">
        <v>127</v>
      </c>
    </row>
    <row r="14" spans="1:5" ht="13.5" thickBot="1">
      <c r="A14" s="475"/>
      <c r="B14" s="476"/>
      <c r="C14" s="474"/>
      <c r="D14" s="474"/>
      <c r="E14" s="70"/>
    </row>
    <row r="15" spans="1:5" ht="49.5">
      <c r="A15" s="166" t="s">
        <v>336</v>
      </c>
      <c r="B15" s="477" t="s">
        <v>192</v>
      </c>
      <c r="C15" s="470">
        <f>SUM(C16:C21)</f>
        <v>54381.060000000005</v>
      </c>
      <c r="D15" s="470">
        <f>SUM(D16:D21)</f>
        <v>53868.16000000001</v>
      </c>
      <c r="E15" s="42"/>
    </row>
    <row r="16" spans="1:6" ht="29.25">
      <c r="A16" s="478" t="s">
        <v>193</v>
      </c>
      <c r="B16" s="479"/>
      <c r="C16" s="480">
        <v>17511.6</v>
      </c>
      <c r="D16" s="481">
        <v>17163.1</v>
      </c>
      <c r="E16" s="177" t="s">
        <v>399</v>
      </c>
      <c r="F16" s="21" t="s">
        <v>127</v>
      </c>
    </row>
    <row r="17" spans="1:5" ht="12.75">
      <c r="A17" s="482"/>
      <c r="B17" s="483" t="s">
        <v>147</v>
      </c>
      <c r="C17" s="484">
        <v>31394.7</v>
      </c>
      <c r="D17" s="484">
        <v>31244.7</v>
      </c>
      <c r="E17" s="178"/>
    </row>
    <row r="18" spans="1:6" ht="29.25">
      <c r="A18" s="478" t="s">
        <v>194</v>
      </c>
      <c r="B18" s="479"/>
      <c r="C18" s="485">
        <v>1713.9</v>
      </c>
      <c r="D18" s="486">
        <v>1705.9</v>
      </c>
      <c r="E18" s="177" t="s">
        <v>337</v>
      </c>
      <c r="F18" s="21" t="s">
        <v>127</v>
      </c>
    </row>
    <row r="19" spans="1:5" ht="12.75">
      <c r="A19" s="487"/>
      <c r="B19" s="488" t="s">
        <v>147</v>
      </c>
      <c r="C19" s="484">
        <v>928.76</v>
      </c>
      <c r="D19" s="484">
        <v>928.76</v>
      </c>
      <c r="E19" s="35"/>
    </row>
    <row r="20" spans="1:5" ht="29.25">
      <c r="A20" s="489" t="s">
        <v>195</v>
      </c>
      <c r="B20" s="490"/>
      <c r="C20" s="491">
        <v>2262.13</v>
      </c>
      <c r="D20" s="492">
        <v>2255.73</v>
      </c>
      <c r="E20" s="179" t="s">
        <v>338</v>
      </c>
    </row>
    <row r="21" spans="1:5" ht="13.5" thickBot="1">
      <c r="A21" s="493"/>
      <c r="B21" s="381" t="s">
        <v>147</v>
      </c>
      <c r="C21" s="494">
        <v>569.97</v>
      </c>
      <c r="D21" s="494">
        <v>569.97</v>
      </c>
      <c r="E21" s="71"/>
    </row>
    <row r="22" spans="1:5" ht="88.5" customHeight="1">
      <c r="A22" s="495" t="s">
        <v>339</v>
      </c>
      <c r="B22" s="496" t="s">
        <v>196</v>
      </c>
      <c r="C22" s="374">
        <f>SUM(C23:C35)</f>
        <v>50604.32</v>
      </c>
      <c r="D22" s="374">
        <f>SUM(D23:D35)</f>
        <v>49836.56</v>
      </c>
      <c r="E22" s="43"/>
    </row>
    <row r="23" spans="1:149" s="72" customFormat="1" ht="16.5" customHeight="1">
      <c r="A23" s="497" t="s">
        <v>340</v>
      </c>
      <c r="B23" s="113" t="s">
        <v>146</v>
      </c>
      <c r="C23" s="180">
        <v>2635</v>
      </c>
      <c r="D23" s="498">
        <v>2635</v>
      </c>
      <c r="E23" s="42"/>
      <c r="F23" s="21"/>
      <c r="G23" s="21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</row>
    <row r="24" spans="1:149" s="72" customFormat="1" ht="12.75">
      <c r="A24" s="499"/>
      <c r="B24" s="123"/>
      <c r="C24" s="181"/>
      <c r="D24" s="181"/>
      <c r="E24" s="43"/>
      <c r="F24" s="21"/>
      <c r="G24" s="21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</row>
    <row r="25" spans="1:149" s="72" customFormat="1" ht="12.75">
      <c r="A25" s="499"/>
      <c r="B25" s="123" t="s">
        <v>148</v>
      </c>
      <c r="C25" s="125"/>
      <c r="D25" s="366"/>
      <c r="E25" s="43"/>
      <c r="F25" s="21"/>
      <c r="G25" s="21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</row>
    <row r="26" spans="1:149" s="72" customFormat="1" ht="12.75">
      <c r="A26" s="376"/>
      <c r="B26" s="111" t="s">
        <v>147</v>
      </c>
      <c r="C26" s="182"/>
      <c r="D26" s="500"/>
      <c r="E26" s="67"/>
      <c r="F26" s="30"/>
      <c r="G26" s="30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</row>
    <row r="27" spans="1:149" s="72" customFormat="1" ht="29.25">
      <c r="A27" s="487" t="s">
        <v>341</v>
      </c>
      <c r="B27" s="501" t="s">
        <v>146</v>
      </c>
      <c r="C27" s="502">
        <v>2306.14</v>
      </c>
      <c r="D27" s="502">
        <v>2306.14</v>
      </c>
      <c r="E27" s="179" t="s">
        <v>342</v>
      </c>
      <c r="F27" s="30"/>
      <c r="G27" s="3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</row>
    <row r="28" spans="1:149" s="72" customFormat="1" ht="12.75">
      <c r="A28" s="503"/>
      <c r="B28" s="488" t="s">
        <v>147</v>
      </c>
      <c r="C28" s="504">
        <v>28668.32</v>
      </c>
      <c r="D28" s="504">
        <v>27900.56</v>
      </c>
      <c r="E28" s="183"/>
      <c r="F28" s="30"/>
      <c r="G28" s="3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</row>
    <row r="29" spans="1:149" s="72" customFormat="1" ht="19.5">
      <c r="A29" s="489" t="s">
        <v>343</v>
      </c>
      <c r="B29" s="501" t="s">
        <v>146</v>
      </c>
      <c r="C29" s="480">
        <v>170.7</v>
      </c>
      <c r="D29" s="480">
        <v>170.7</v>
      </c>
      <c r="E29" s="179"/>
      <c r="F29" s="21"/>
      <c r="G29" s="21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</row>
    <row r="30" spans="1:7" s="66" customFormat="1" ht="12.75">
      <c r="A30" s="505"/>
      <c r="B30" s="483" t="s">
        <v>147</v>
      </c>
      <c r="C30" s="506">
        <v>4096.1</v>
      </c>
      <c r="D30" s="506">
        <v>4096.1</v>
      </c>
      <c r="E30" s="178"/>
      <c r="F30" s="21"/>
      <c r="G30" s="21"/>
    </row>
    <row r="31" spans="1:5" ht="12.75">
      <c r="A31" s="497" t="s">
        <v>344</v>
      </c>
      <c r="B31" s="501" t="s">
        <v>146</v>
      </c>
      <c r="C31" s="480">
        <v>484.66</v>
      </c>
      <c r="D31" s="480">
        <v>484.66</v>
      </c>
      <c r="E31" s="179" t="s">
        <v>345</v>
      </c>
    </row>
    <row r="32" spans="1:5" ht="12.75">
      <c r="A32" s="507"/>
      <c r="B32" s="488" t="s">
        <v>147</v>
      </c>
      <c r="C32" s="484"/>
      <c r="D32" s="484"/>
      <c r="E32" s="184"/>
    </row>
    <row r="33" spans="1:149" s="72" customFormat="1" ht="12.75">
      <c r="A33" s="497" t="s">
        <v>346</v>
      </c>
      <c r="B33" s="479" t="s">
        <v>146</v>
      </c>
      <c r="C33" s="491">
        <v>122.9</v>
      </c>
      <c r="D33" s="491">
        <v>122.9</v>
      </c>
      <c r="E33" s="691" t="s">
        <v>347</v>
      </c>
      <c r="F33" s="21"/>
      <c r="G33" s="21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</row>
    <row r="34" spans="1:7" s="66" customFormat="1" ht="20.25" customHeight="1">
      <c r="A34" s="694" t="s">
        <v>348</v>
      </c>
      <c r="B34" s="488" t="s">
        <v>147</v>
      </c>
      <c r="C34" s="504">
        <v>11518.9</v>
      </c>
      <c r="D34" s="504">
        <v>11518.9</v>
      </c>
      <c r="E34" s="692"/>
      <c r="F34" s="21"/>
      <c r="G34" s="21"/>
    </row>
    <row r="35" spans="1:7" s="66" customFormat="1" ht="19.5" customHeight="1" thickBot="1">
      <c r="A35" s="695"/>
      <c r="B35" s="508" t="s">
        <v>148</v>
      </c>
      <c r="C35" s="504">
        <v>601.6</v>
      </c>
      <c r="D35" s="504">
        <v>601.6</v>
      </c>
      <c r="E35" s="693"/>
      <c r="F35" s="21"/>
      <c r="G35" s="21"/>
    </row>
    <row r="36" spans="1:149" s="72" customFormat="1" ht="66">
      <c r="A36" s="509" t="s">
        <v>349</v>
      </c>
      <c r="B36" s="510" t="s">
        <v>197</v>
      </c>
      <c r="C36" s="511">
        <f>SUM(C37+C39+C38)</f>
        <v>54638.1</v>
      </c>
      <c r="D36" s="511">
        <f>SUM(D37+D39+D38)</f>
        <v>54475.399999999994</v>
      </c>
      <c r="E36" s="183"/>
      <c r="F36" s="21"/>
      <c r="G36" s="21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</row>
    <row r="37" spans="1:149" s="72" customFormat="1" ht="19.5">
      <c r="A37" s="351" t="s">
        <v>350</v>
      </c>
      <c r="B37" s="113" t="s">
        <v>146</v>
      </c>
      <c r="C37" s="512">
        <v>28970.5</v>
      </c>
      <c r="D37" s="512">
        <v>28807.8</v>
      </c>
      <c r="E37" s="179" t="s">
        <v>351</v>
      </c>
      <c r="F37" s="21"/>
      <c r="G37" s="21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</row>
    <row r="38" spans="1:149" s="72" customFormat="1" ht="12.75">
      <c r="A38" s="513"/>
      <c r="B38" s="124" t="s">
        <v>147</v>
      </c>
      <c r="C38" s="484">
        <v>24410.6</v>
      </c>
      <c r="D38" s="484">
        <v>24410.6</v>
      </c>
      <c r="E38" s="178"/>
      <c r="F38" s="21"/>
      <c r="G38" s="21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</row>
    <row r="39" spans="1:149" s="72" customFormat="1" ht="20.25" thickBot="1">
      <c r="A39" s="349" t="s">
        <v>198</v>
      </c>
      <c r="B39" s="113"/>
      <c r="C39" s="512">
        <v>1257</v>
      </c>
      <c r="D39" s="512">
        <v>1257</v>
      </c>
      <c r="E39" s="179" t="s">
        <v>352</v>
      </c>
      <c r="F39" s="21"/>
      <c r="G39" s="21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</row>
    <row r="40" spans="1:149" s="72" customFormat="1" ht="66">
      <c r="A40" s="509" t="s">
        <v>353</v>
      </c>
      <c r="B40" s="514" t="s">
        <v>199</v>
      </c>
      <c r="C40" s="511">
        <f>SUM(C41:C44)</f>
        <v>26784.199999999997</v>
      </c>
      <c r="D40" s="511">
        <f>SUM(D41:D44)</f>
        <v>26784.199999999997</v>
      </c>
      <c r="E40" s="68"/>
      <c r="F40" s="21"/>
      <c r="G40" s="21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</row>
    <row r="41" spans="1:149" s="72" customFormat="1" ht="12.75">
      <c r="A41" s="349" t="s">
        <v>200</v>
      </c>
      <c r="B41" s="380"/>
      <c r="C41" s="347">
        <v>7382.8</v>
      </c>
      <c r="D41" s="348">
        <v>7382.8</v>
      </c>
      <c r="E41" s="42"/>
      <c r="F41" s="21"/>
      <c r="G41" s="21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</row>
    <row r="42" spans="1:149" s="72" customFormat="1" ht="12.75">
      <c r="A42" s="349" t="s">
        <v>201</v>
      </c>
      <c r="B42" s="380"/>
      <c r="C42" s="347">
        <v>1823.8</v>
      </c>
      <c r="D42" s="347">
        <v>1823.8</v>
      </c>
      <c r="E42" s="65"/>
      <c r="F42" s="21"/>
      <c r="G42" s="21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</row>
    <row r="43" spans="1:5" ht="33.75" customHeight="1">
      <c r="A43" s="349" t="s">
        <v>202</v>
      </c>
      <c r="B43" s="380"/>
      <c r="C43" s="347">
        <v>17227.6</v>
      </c>
      <c r="D43" s="347">
        <v>17227.6</v>
      </c>
      <c r="E43" s="65" t="s">
        <v>398</v>
      </c>
    </row>
    <row r="44" spans="1:5" ht="20.25" thickBot="1">
      <c r="A44" s="349" t="s">
        <v>203</v>
      </c>
      <c r="B44" s="113"/>
      <c r="C44" s="343">
        <v>350</v>
      </c>
      <c r="D44" s="343">
        <v>350</v>
      </c>
      <c r="E44" s="42" t="s">
        <v>354</v>
      </c>
    </row>
    <row r="45" spans="1:149" s="72" customFormat="1" ht="78.75">
      <c r="A45" s="509" t="s">
        <v>355</v>
      </c>
      <c r="B45" s="515" t="s">
        <v>204</v>
      </c>
      <c r="C45" s="511">
        <f>SUM(C46:C52)</f>
        <v>82183.32</v>
      </c>
      <c r="D45" s="511">
        <f>SUM(D46:D52)</f>
        <v>79160.87</v>
      </c>
      <c r="E45" s="68"/>
      <c r="F45" s="21"/>
      <c r="G45" s="21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</row>
    <row r="46" spans="1:149" s="72" customFormat="1" ht="29.25">
      <c r="A46" s="351" t="s">
        <v>205</v>
      </c>
      <c r="B46" s="113" t="s">
        <v>146</v>
      </c>
      <c r="C46" s="502">
        <v>3487.22</v>
      </c>
      <c r="D46" s="502">
        <v>3487.22</v>
      </c>
      <c r="E46" s="179" t="s">
        <v>356</v>
      </c>
      <c r="F46" s="21"/>
      <c r="G46" s="21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</row>
    <row r="47" spans="1:149" s="72" customFormat="1" ht="12.75">
      <c r="A47" s="424"/>
      <c r="B47" s="124" t="s">
        <v>147</v>
      </c>
      <c r="C47" s="484">
        <v>30494</v>
      </c>
      <c r="D47" s="484">
        <v>30494</v>
      </c>
      <c r="E47" s="183"/>
      <c r="F47" s="21"/>
      <c r="G47" s="21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</row>
    <row r="48" spans="1:149" s="72" customFormat="1" ht="19.5">
      <c r="A48" s="351" t="s">
        <v>206</v>
      </c>
      <c r="B48" s="113" t="s">
        <v>146</v>
      </c>
      <c r="C48" s="502">
        <v>1725</v>
      </c>
      <c r="D48" s="502">
        <v>1722.05</v>
      </c>
      <c r="E48" s="179" t="s">
        <v>357</v>
      </c>
      <c r="F48" s="21"/>
      <c r="G48" s="21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</row>
    <row r="49" spans="1:7" s="66" customFormat="1" ht="12.75">
      <c r="A49" s="424"/>
      <c r="B49" s="111" t="s">
        <v>147</v>
      </c>
      <c r="C49" s="484">
        <v>3467.9</v>
      </c>
      <c r="D49" s="484">
        <v>647.2</v>
      </c>
      <c r="E49" s="183"/>
      <c r="F49" s="21"/>
      <c r="G49" s="21"/>
    </row>
    <row r="50" spans="1:5" ht="12.75">
      <c r="A50" s="665" t="s">
        <v>207</v>
      </c>
      <c r="B50" s="113" t="s">
        <v>146</v>
      </c>
      <c r="C50" s="502">
        <v>4326.6</v>
      </c>
      <c r="D50" s="502">
        <v>4326.6</v>
      </c>
      <c r="E50" s="179" t="s">
        <v>358</v>
      </c>
    </row>
    <row r="51" spans="1:5" ht="12.75">
      <c r="A51" s="696"/>
      <c r="B51" s="111" t="s">
        <v>147</v>
      </c>
      <c r="C51" s="484">
        <v>36573.6</v>
      </c>
      <c r="D51" s="484">
        <v>36374.8</v>
      </c>
      <c r="E51" s="183"/>
    </row>
    <row r="52" spans="1:149" s="72" customFormat="1" ht="49.5" thickBot="1">
      <c r="A52" s="349" t="s">
        <v>208</v>
      </c>
      <c r="B52" s="380"/>
      <c r="C52" s="512">
        <v>2109</v>
      </c>
      <c r="D52" s="512">
        <v>2109</v>
      </c>
      <c r="E52" s="179" t="s">
        <v>359</v>
      </c>
      <c r="F52" s="21"/>
      <c r="G52" s="21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</row>
    <row r="53" spans="1:5" ht="99">
      <c r="A53" s="166" t="s">
        <v>360</v>
      </c>
      <c r="B53" s="472" t="s">
        <v>277</v>
      </c>
      <c r="C53" s="511">
        <f>SUM(C54:C57)</f>
        <v>12473.66</v>
      </c>
      <c r="D53" s="511">
        <f>SUM(D54:D57)</f>
        <v>2473.7</v>
      </c>
      <c r="E53" s="185"/>
    </row>
    <row r="54" spans="1:5" ht="33.75">
      <c r="A54" s="186" t="s">
        <v>278</v>
      </c>
      <c r="B54" s="331" t="s">
        <v>146</v>
      </c>
      <c r="C54" s="502">
        <v>346.16</v>
      </c>
      <c r="D54" s="502">
        <v>346.2</v>
      </c>
      <c r="E54" s="187" t="s">
        <v>361</v>
      </c>
    </row>
    <row r="55" spans="1:5" ht="13.5" customHeight="1">
      <c r="A55" s="516"/>
      <c r="B55" s="111" t="s">
        <v>147</v>
      </c>
      <c r="C55" s="484">
        <v>12127.5</v>
      </c>
      <c r="D55" s="484">
        <v>2127.5</v>
      </c>
      <c r="E55" s="110"/>
    </row>
    <row r="56" spans="1:5" ht="24.75" customHeight="1">
      <c r="A56" s="186" t="s">
        <v>362</v>
      </c>
      <c r="B56" s="110" t="s">
        <v>146</v>
      </c>
      <c r="C56" s="491">
        <v>0</v>
      </c>
      <c r="D56" s="491">
        <v>0</v>
      </c>
      <c r="E56" s="110"/>
    </row>
    <row r="57" spans="1:5" ht="13.5" thickBot="1">
      <c r="A57" s="188"/>
      <c r="B57" s="124"/>
      <c r="C57" s="125"/>
      <c r="D57" s="125"/>
      <c r="E57" s="124"/>
    </row>
    <row r="58" spans="1:5" ht="33.75">
      <c r="A58" s="166" t="s">
        <v>363</v>
      </c>
      <c r="B58" s="145" t="s">
        <v>282</v>
      </c>
      <c r="C58" s="146">
        <f>SUM(C59:C61)</f>
        <v>24405.03</v>
      </c>
      <c r="D58" s="146">
        <f>SUM(D59:D61)</f>
        <v>24405.03</v>
      </c>
      <c r="E58" s="189" t="s">
        <v>364</v>
      </c>
    </row>
    <row r="59" spans="1:5" ht="45">
      <c r="A59" s="186" t="s">
        <v>365</v>
      </c>
      <c r="B59" s="113" t="s">
        <v>146</v>
      </c>
      <c r="C59" s="180">
        <v>1405.03</v>
      </c>
      <c r="D59" s="180">
        <v>1405.03</v>
      </c>
      <c r="E59" s="110"/>
    </row>
    <row r="60" spans="1:5" ht="12.75">
      <c r="A60" s="188"/>
      <c r="B60" s="123" t="s">
        <v>147</v>
      </c>
      <c r="C60" s="181">
        <v>17641</v>
      </c>
      <c r="D60" s="181">
        <v>17641</v>
      </c>
      <c r="E60" s="110"/>
    </row>
    <row r="61" spans="1:5" ht="12.75">
      <c r="A61" s="188"/>
      <c r="B61" s="111" t="s">
        <v>148</v>
      </c>
      <c r="C61" s="182">
        <v>5359</v>
      </c>
      <c r="D61" s="182">
        <v>5359</v>
      </c>
      <c r="E61" s="110"/>
    </row>
    <row r="62" spans="1:5" ht="13.5" thickBot="1">
      <c r="A62" s="34"/>
      <c r="B62" s="69" t="s">
        <v>279</v>
      </c>
      <c r="C62" s="76">
        <f>SUM(C12+C15+C22+C36+C40+C45+C53+C58)</f>
        <v>306072.99</v>
      </c>
      <c r="D62" s="76">
        <f>SUM(D12+D15+D22+D36+D40+D45+D53+D58)</f>
        <v>291607.22</v>
      </c>
      <c r="E62" s="69"/>
    </row>
    <row r="63" spans="1:5" ht="12.75">
      <c r="A63" s="21"/>
      <c r="B63" s="21"/>
      <c r="C63" s="21"/>
      <c r="D63" s="21"/>
      <c r="E63" s="21"/>
    </row>
    <row r="64" s="21" customFormat="1" ht="12.75">
      <c r="H64" s="66"/>
    </row>
    <row r="65" s="21" customFormat="1" ht="12.75">
      <c r="H65" s="66"/>
    </row>
    <row r="66" s="21" customFormat="1" ht="12.75">
      <c r="H66" s="66"/>
    </row>
    <row r="67" s="21" customFormat="1" ht="12.75">
      <c r="H67" s="66"/>
    </row>
    <row r="68" s="21" customFormat="1" ht="12.75">
      <c r="H68" s="66"/>
    </row>
    <row r="69" s="21" customFormat="1" ht="12.75">
      <c r="H69" s="66"/>
    </row>
    <row r="70" s="21" customFormat="1" ht="12.75">
      <c r="H70" s="66"/>
    </row>
    <row r="71" s="21" customFormat="1" ht="12.75">
      <c r="H71" s="66"/>
    </row>
    <row r="72" s="21" customFormat="1" ht="12.75">
      <c r="H72" s="66"/>
    </row>
    <row r="73" s="21" customFormat="1" ht="12.75">
      <c r="H73" s="66"/>
    </row>
    <row r="74" s="21" customFormat="1" ht="12.75">
      <c r="H74" s="66"/>
    </row>
    <row r="75" s="21" customFormat="1" ht="12.75">
      <c r="H75" s="66"/>
    </row>
    <row r="76" s="21" customFormat="1" ht="12.75">
      <c r="H76" s="66"/>
    </row>
    <row r="77" s="21" customFormat="1" ht="12.75">
      <c r="H77" s="66"/>
    </row>
    <row r="78" s="21" customFormat="1" ht="12.75">
      <c r="H78" s="66"/>
    </row>
    <row r="79" s="21" customFormat="1" ht="12.75">
      <c r="H79" s="66"/>
    </row>
    <row r="80" s="21" customFormat="1" ht="12.75">
      <c r="H80" s="66"/>
    </row>
    <row r="81" s="21" customFormat="1" ht="12.75">
      <c r="H81" s="66"/>
    </row>
    <row r="82" s="21" customFormat="1" ht="12.75">
      <c r="H82" s="66"/>
    </row>
    <row r="83" s="21" customFormat="1" ht="12.75">
      <c r="H83" s="66"/>
    </row>
    <row r="84" s="21" customFormat="1" ht="12.75">
      <c r="H84" s="66"/>
    </row>
    <row r="85" s="21" customFormat="1" ht="12.75">
      <c r="H85" s="66"/>
    </row>
    <row r="86" s="21" customFormat="1" ht="12.75">
      <c r="H86" s="66"/>
    </row>
    <row r="87" s="21" customFormat="1" ht="12.75">
      <c r="H87" s="66"/>
    </row>
    <row r="88" s="21" customFormat="1" ht="12.75">
      <c r="H88" s="66"/>
    </row>
    <row r="89" s="21" customFormat="1" ht="12.75">
      <c r="H89" s="66"/>
    </row>
    <row r="90" s="21" customFormat="1" ht="12.75">
      <c r="H90" s="66"/>
    </row>
    <row r="91" s="21" customFormat="1" ht="12.75">
      <c r="H91" s="66"/>
    </row>
    <row r="92" s="21" customFormat="1" ht="12.75">
      <c r="H92" s="66"/>
    </row>
    <row r="93" s="21" customFormat="1" ht="12.75">
      <c r="H93" s="66"/>
    </row>
    <row r="94" s="21" customFormat="1" ht="12.75">
      <c r="H94" s="66"/>
    </row>
    <row r="95" s="21" customFormat="1" ht="12.75">
      <c r="H95" s="66"/>
    </row>
    <row r="96" s="21" customFormat="1" ht="12.75">
      <c r="H96" s="66"/>
    </row>
    <row r="97" s="21" customFormat="1" ht="12.75">
      <c r="H97" s="66"/>
    </row>
    <row r="98" s="21" customFormat="1" ht="12.75">
      <c r="H98" s="66"/>
    </row>
    <row r="99" s="21" customFormat="1" ht="12.75">
      <c r="H99" s="66"/>
    </row>
    <row r="100" s="21" customFormat="1" ht="12.75">
      <c r="H100" s="66"/>
    </row>
    <row r="101" s="21" customFormat="1" ht="12.75">
      <c r="H101" s="66"/>
    </row>
    <row r="102" s="21" customFormat="1" ht="12.75">
      <c r="H102" s="66"/>
    </row>
    <row r="103" s="21" customFormat="1" ht="12.75">
      <c r="H103" s="66"/>
    </row>
    <row r="104" s="21" customFormat="1" ht="12.75">
      <c r="H104" s="66"/>
    </row>
    <row r="105" s="21" customFormat="1" ht="12.75">
      <c r="H105" s="66"/>
    </row>
    <row r="106" s="21" customFormat="1" ht="12.75">
      <c r="H106" s="66"/>
    </row>
    <row r="107" s="21" customFormat="1" ht="12.75">
      <c r="H107" s="66"/>
    </row>
    <row r="108" s="21" customFormat="1" ht="12.75">
      <c r="H108" s="66"/>
    </row>
    <row r="109" s="21" customFormat="1" ht="12.75">
      <c r="H109" s="66"/>
    </row>
    <row r="110" s="21" customFormat="1" ht="12.75">
      <c r="H110" s="66"/>
    </row>
    <row r="111" s="21" customFormat="1" ht="12.75">
      <c r="H111" s="66"/>
    </row>
    <row r="112" s="21" customFormat="1" ht="12.75">
      <c r="H112" s="66"/>
    </row>
    <row r="113" s="21" customFormat="1" ht="12.75">
      <c r="H113" s="66"/>
    </row>
    <row r="114" s="21" customFormat="1" ht="12.75">
      <c r="H114" s="66"/>
    </row>
    <row r="115" s="21" customFormat="1" ht="12.75">
      <c r="H115" s="66"/>
    </row>
    <row r="116" s="21" customFormat="1" ht="12.75">
      <c r="H116" s="66"/>
    </row>
    <row r="117" s="21" customFormat="1" ht="12.75">
      <c r="H117" s="66"/>
    </row>
    <row r="118" s="21" customFormat="1" ht="12.75">
      <c r="H118" s="66"/>
    </row>
    <row r="119" s="21" customFormat="1" ht="12.75">
      <c r="H119" s="66"/>
    </row>
    <row r="120" s="21" customFormat="1" ht="12.75">
      <c r="H120" s="66"/>
    </row>
    <row r="121" s="21" customFormat="1" ht="12.75">
      <c r="H121" s="66"/>
    </row>
    <row r="122" s="21" customFormat="1" ht="12.75">
      <c r="H122" s="66"/>
    </row>
    <row r="123" s="21" customFormat="1" ht="12.75">
      <c r="H123" s="66"/>
    </row>
    <row r="124" s="21" customFormat="1" ht="12.75">
      <c r="H124" s="66"/>
    </row>
    <row r="125" s="21" customFormat="1" ht="12.75">
      <c r="H125" s="66"/>
    </row>
    <row r="126" s="21" customFormat="1" ht="12.75">
      <c r="H126" s="66"/>
    </row>
    <row r="127" s="21" customFormat="1" ht="12.75">
      <c r="H127" s="66"/>
    </row>
    <row r="128" s="21" customFormat="1" ht="12.75">
      <c r="H128" s="66"/>
    </row>
    <row r="129" s="21" customFormat="1" ht="12.75">
      <c r="H129" s="66"/>
    </row>
    <row r="130" s="21" customFormat="1" ht="12.75">
      <c r="H130" s="66"/>
    </row>
    <row r="131" s="21" customFormat="1" ht="12.75">
      <c r="H131" s="66"/>
    </row>
    <row r="132" s="21" customFormat="1" ht="12.75">
      <c r="H132" s="66"/>
    </row>
    <row r="133" s="21" customFormat="1" ht="12.75">
      <c r="H133" s="66"/>
    </row>
    <row r="134" s="21" customFormat="1" ht="12.75">
      <c r="H134" s="66"/>
    </row>
    <row r="135" s="21" customFormat="1" ht="12.75">
      <c r="H135" s="66"/>
    </row>
    <row r="136" s="21" customFormat="1" ht="12.75">
      <c r="H136" s="66"/>
    </row>
    <row r="137" s="21" customFormat="1" ht="12.75">
      <c r="H137" s="66"/>
    </row>
    <row r="138" s="21" customFormat="1" ht="12.75">
      <c r="H138" s="66"/>
    </row>
    <row r="139" s="21" customFormat="1" ht="12.75">
      <c r="H139" s="66"/>
    </row>
    <row r="140" s="21" customFormat="1" ht="12.75">
      <c r="H140" s="66"/>
    </row>
    <row r="141" s="21" customFormat="1" ht="12.75">
      <c r="H141" s="66"/>
    </row>
    <row r="142" s="21" customFormat="1" ht="12.75">
      <c r="H142" s="66"/>
    </row>
    <row r="143" s="21" customFormat="1" ht="12.75">
      <c r="H143" s="66"/>
    </row>
    <row r="144" s="21" customFormat="1" ht="12.75">
      <c r="H144" s="66"/>
    </row>
    <row r="145" s="21" customFormat="1" ht="12.75">
      <c r="H145" s="66"/>
    </row>
    <row r="146" s="21" customFormat="1" ht="12.75">
      <c r="H146" s="66"/>
    </row>
    <row r="147" s="21" customFormat="1" ht="12.75">
      <c r="H147" s="66"/>
    </row>
    <row r="148" s="21" customFormat="1" ht="12.75">
      <c r="H148" s="66"/>
    </row>
    <row r="149" s="21" customFormat="1" ht="12.75">
      <c r="H149" s="66"/>
    </row>
    <row r="150" s="21" customFormat="1" ht="12.75">
      <c r="H150" s="66"/>
    </row>
    <row r="151" s="21" customFormat="1" ht="12.75">
      <c r="H151" s="66"/>
    </row>
    <row r="152" s="21" customFormat="1" ht="12.75">
      <c r="H152" s="66"/>
    </row>
    <row r="153" s="21" customFormat="1" ht="12.75">
      <c r="H153" s="66"/>
    </row>
    <row r="154" s="21" customFormat="1" ht="12.75">
      <c r="H154" s="66"/>
    </row>
    <row r="155" s="21" customFormat="1" ht="12.75">
      <c r="H155" s="66"/>
    </row>
    <row r="156" s="21" customFormat="1" ht="12.75">
      <c r="H156" s="66"/>
    </row>
    <row r="157" s="21" customFormat="1" ht="12.75">
      <c r="H157" s="66"/>
    </row>
    <row r="158" s="21" customFormat="1" ht="12.75">
      <c r="H158" s="66"/>
    </row>
    <row r="159" s="21" customFormat="1" ht="12.75">
      <c r="H159" s="66"/>
    </row>
    <row r="160" s="21" customFormat="1" ht="12.75">
      <c r="H160" s="66"/>
    </row>
    <row r="161" s="21" customFormat="1" ht="12.75">
      <c r="H161" s="66"/>
    </row>
    <row r="162" s="21" customFormat="1" ht="12.75">
      <c r="H162" s="66"/>
    </row>
    <row r="163" s="21" customFormat="1" ht="12.75">
      <c r="H163" s="66"/>
    </row>
    <row r="164" s="21" customFormat="1" ht="12.75">
      <c r="H164" s="66"/>
    </row>
    <row r="165" s="21" customFormat="1" ht="12.75">
      <c r="H165" s="66"/>
    </row>
    <row r="166" s="21" customFormat="1" ht="12.75">
      <c r="H166" s="66"/>
    </row>
    <row r="167" s="21" customFormat="1" ht="12.75">
      <c r="H167" s="66"/>
    </row>
    <row r="168" s="21" customFormat="1" ht="12.75">
      <c r="H168" s="66"/>
    </row>
    <row r="169" s="21" customFormat="1" ht="12.75">
      <c r="H169" s="66"/>
    </row>
    <row r="170" s="21" customFormat="1" ht="12.75">
      <c r="H170" s="66"/>
    </row>
    <row r="171" s="21" customFormat="1" ht="12.75">
      <c r="H171" s="66"/>
    </row>
    <row r="172" s="21" customFormat="1" ht="12.75">
      <c r="H172" s="66"/>
    </row>
    <row r="173" s="21" customFormat="1" ht="12.75">
      <c r="H173" s="66"/>
    </row>
    <row r="174" s="21" customFormat="1" ht="12.75">
      <c r="H174" s="66"/>
    </row>
    <row r="175" s="21" customFormat="1" ht="12.75">
      <c r="H175" s="66"/>
    </row>
    <row r="176" s="21" customFormat="1" ht="12.75">
      <c r="H176" s="66"/>
    </row>
    <row r="177" s="21" customFormat="1" ht="12.75">
      <c r="H177" s="66"/>
    </row>
    <row r="178" s="21" customFormat="1" ht="12.75">
      <c r="H178" s="66"/>
    </row>
    <row r="179" s="21" customFormat="1" ht="12.75">
      <c r="H179" s="66"/>
    </row>
    <row r="180" s="21" customFormat="1" ht="12.75">
      <c r="H180" s="66"/>
    </row>
    <row r="181" s="21" customFormat="1" ht="12.75">
      <c r="H181" s="66"/>
    </row>
    <row r="182" s="21" customFormat="1" ht="12.75">
      <c r="H182" s="66"/>
    </row>
    <row r="183" s="21" customFormat="1" ht="12.75">
      <c r="H183" s="66"/>
    </row>
    <row r="184" s="21" customFormat="1" ht="12.75">
      <c r="H184" s="66"/>
    </row>
    <row r="185" s="21" customFormat="1" ht="12.75">
      <c r="H185" s="66"/>
    </row>
    <row r="186" s="21" customFormat="1" ht="12.75">
      <c r="H186" s="66"/>
    </row>
    <row r="187" s="21" customFormat="1" ht="12.75">
      <c r="H187" s="66"/>
    </row>
    <row r="188" s="21" customFormat="1" ht="12.75">
      <c r="H188" s="66"/>
    </row>
    <row r="189" s="21" customFormat="1" ht="12.75">
      <c r="H189" s="66"/>
    </row>
    <row r="190" s="21" customFormat="1" ht="12.75">
      <c r="H190" s="66"/>
    </row>
    <row r="191" s="21" customFormat="1" ht="12.75">
      <c r="H191" s="66"/>
    </row>
    <row r="192" s="21" customFormat="1" ht="12.75">
      <c r="H192" s="66"/>
    </row>
    <row r="193" s="21" customFormat="1" ht="12.75">
      <c r="H193" s="66"/>
    </row>
    <row r="194" s="21" customFormat="1" ht="12.75">
      <c r="H194" s="66"/>
    </row>
    <row r="195" s="21" customFormat="1" ht="12.75">
      <c r="H195" s="66"/>
    </row>
    <row r="196" s="21" customFormat="1" ht="12.75">
      <c r="H196" s="66"/>
    </row>
    <row r="197" s="21" customFormat="1" ht="12.75">
      <c r="H197" s="66"/>
    </row>
    <row r="198" s="21" customFormat="1" ht="12.75">
      <c r="H198" s="66"/>
    </row>
    <row r="199" s="21" customFormat="1" ht="12.75">
      <c r="H199" s="66"/>
    </row>
    <row r="200" s="21" customFormat="1" ht="12.75">
      <c r="H200" s="66"/>
    </row>
    <row r="201" s="21" customFormat="1" ht="12.75">
      <c r="H201" s="66"/>
    </row>
    <row r="202" s="21" customFormat="1" ht="12.75">
      <c r="H202" s="66"/>
    </row>
    <row r="203" s="21" customFormat="1" ht="12.75">
      <c r="H203" s="66"/>
    </row>
    <row r="204" s="21" customFormat="1" ht="12.75">
      <c r="H204" s="66"/>
    </row>
    <row r="205" s="21" customFormat="1" ht="12.75">
      <c r="H205" s="66"/>
    </row>
    <row r="206" s="21" customFormat="1" ht="12.75">
      <c r="H206" s="66"/>
    </row>
    <row r="207" s="21" customFormat="1" ht="12.75">
      <c r="H207" s="66"/>
    </row>
    <row r="208" s="21" customFormat="1" ht="12.75">
      <c r="H208" s="66"/>
    </row>
    <row r="209" s="21" customFormat="1" ht="12.75">
      <c r="H209" s="66"/>
    </row>
    <row r="210" s="21" customFormat="1" ht="12.75">
      <c r="H210" s="66"/>
    </row>
    <row r="211" s="21" customFormat="1" ht="12.75">
      <c r="H211" s="66"/>
    </row>
    <row r="212" s="21" customFormat="1" ht="12.75">
      <c r="H212" s="66"/>
    </row>
    <row r="213" s="21" customFormat="1" ht="12.75">
      <c r="H213" s="66"/>
    </row>
    <row r="214" s="21" customFormat="1" ht="12.75">
      <c r="H214" s="66"/>
    </row>
    <row r="215" s="21" customFormat="1" ht="12.75">
      <c r="H215" s="66"/>
    </row>
    <row r="216" s="21" customFormat="1" ht="12.75">
      <c r="H216" s="66"/>
    </row>
    <row r="217" s="21" customFormat="1" ht="12.75">
      <c r="H217" s="66"/>
    </row>
    <row r="218" s="21" customFormat="1" ht="12.75">
      <c r="H218" s="66"/>
    </row>
    <row r="219" s="21" customFormat="1" ht="12.75">
      <c r="H219" s="66"/>
    </row>
    <row r="220" s="21" customFormat="1" ht="12.75">
      <c r="H220" s="66"/>
    </row>
    <row r="221" s="21" customFormat="1" ht="12.75">
      <c r="H221" s="66"/>
    </row>
    <row r="222" s="21" customFormat="1" ht="12.75">
      <c r="H222" s="66"/>
    </row>
    <row r="223" s="21" customFormat="1" ht="12.75">
      <c r="H223" s="66"/>
    </row>
    <row r="224" s="21" customFormat="1" ht="12.75">
      <c r="H224" s="66"/>
    </row>
    <row r="225" s="21" customFormat="1" ht="12.75">
      <c r="H225" s="66"/>
    </row>
    <row r="226" s="21" customFormat="1" ht="12.75">
      <c r="H226" s="66"/>
    </row>
    <row r="227" s="21" customFormat="1" ht="12.75">
      <c r="H227" s="66"/>
    </row>
    <row r="228" s="21" customFormat="1" ht="12.75">
      <c r="H228" s="66"/>
    </row>
    <row r="229" s="21" customFormat="1" ht="12.75">
      <c r="H229" s="66"/>
    </row>
    <row r="230" s="21" customFormat="1" ht="12.75">
      <c r="H230" s="66"/>
    </row>
    <row r="231" s="21" customFormat="1" ht="12.75">
      <c r="H231" s="66"/>
    </row>
    <row r="232" s="21" customFormat="1" ht="12.75">
      <c r="H232" s="66"/>
    </row>
    <row r="233" s="21" customFormat="1" ht="12.75">
      <c r="H233" s="66"/>
    </row>
    <row r="234" s="21" customFormat="1" ht="12.75">
      <c r="H234" s="66"/>
    </row>
    <row r="235" s="21" customFormat="1" ht="12.75">
      <c r="H235" s="66"/>
    </row>
    <row r="236" s="21" customFormat="1" ht="12.75">
      <c r="H236" s="66"/>
    </row>
    <row r="237" s="21" customFormat="1" ht="12.75">
      <c r="H237" s="66"/>
    </row>
    <row r="238" s="21" customFormat="1" ht="12.75">
      <c r="H238" s="66"/>
    </row>
    <row r="239" s="21" customFormat="1" ht="12.75">
      <c r="H239" s="66"/>
    </row>
    <row r="240" s="21" customFormat="1" ht="12.75">
      <c r="H240" s="66"/>
    </row>
    <row r="241" s="21" customFormat="1" ht="12.75">
      <c r="H241" s="66"/>
    </row>
    <row r="242" s="21" customFormat="1" ht="12.75">
      <c r="H242" s="66"/>
    </row>
    <row r="243" s="21" customFormat="1" ht="12.75">
      <c r="H243" s="66"/>
    </row>
    <row r="244" s="21" customFormat="1" ht="12.75">
      <c r="H244" s="66"/>
    </row>
    <row r="245" s="21" customFormat="1" ht="12.75">
      <c r="H245" s="66"/>
    </row>
    <row r="246" s="21" customFormat="1" ht="12.75">
      <c r="H246" s="66"/>
    </row>
    <row r="247" s="21" customFormat="1" ht="12.75">
      <c r="H247" s="66"/>
    </row>
    <row r="248" s="21" customFormat="1" ht="12.75">
      <c r="H248" s="66"/>
    </row>
    <row r="249" s="21" customFormat="1" ht="12.75">
      <c r="H249" s="66"/>
    </row>
    <row r="250" s="21" customFormat="1" ht="12.75">
      <c r="H250" s="66"/>
    </row>
    <row r="251" s="21" customFormat="1" ht="12.75">
      <c r="H251" s="66"/>
    </row>
    <row r="252" s="21" customFormat="1" ht="12.75">
      <c r="H252" s="66"/>
    </row>
    <row r="253" s="21" customFormat="1" ht="12.75">
      <c r="H253" s="66"/>
    </row>
    <row r="254" s="21" customFormat="1" ht="12.75">
      <c r="H254" s="66"/>
    </row>
    <row r="255" s="21" customFormat="1" ht="12.75">
      <c r="H255" s="66"/>
    </row>
    <row r="256" s="21" customFormat="1" ht="12.75">
      <c r="H256" s="66"/>
    </row>
    <row r="257" s="21" customFormat="1" ht="12.75">
      <c r="H257" s="66"/>
    </row>
    <row r="258" s="21" customFormat="1" ht="12.75">
      <c r="H258" s="66"/>
    </row>
    <row r="259" s="21" customFormat="1" ht="12.75">
      <c r="H259" s="66"/>
    </row>
    <row r="260" s="21" customFormat="1" ht="12.75">
      <c r="H260" s="66"/>
    </row>
    <row r="261" s="21" customFormat="1" ht="12.75">
      <c r="H261" s="66"/>
    </row>
    <row r="262" s="21" customFormat="1" ht="12.75">
      <c r="H262" s="66"/>
    </row>
    <row r="263" s="21" customFormat="1" ht="12.75">
      <c r="H263" s="66"/>
    </row>
    <row r="264" s="21" customFormat="1" ht="12.75">
      <c r="H264" s="66"/>
    </row>
    <row r="265" s="21" customFormat="1" ht="12.75">
      <c r="H265" s="66"/>
    </row>
    <row r="266" s="21" customFormat="1" ht="12.75">
      <c r="H266" s="66"/>
    </row>
    <row r="267" s="21" customFormat="1" ht="12.75">
      <c r="H267" s="66"/>
    </row>
    <row r="268" s="21" customFormat="1" ht="12.75">
      <c r="H268" s="66"/>
    </row>
    <row r="269" s="21" customFormat="1" ht="12.75">
      <c r="H269" s="66"/>
    </row>
    <row r="270" s="21" customFormat="1" ht="12.75">
      <c r="H270" s="66"/>
    </row>
    <row r="271" s="21" customFormat="1" ht="12.75">
      <c r="H271" s="66"/>
    </row>
    <row r="272" s="21" customFormat="1" ht="12.75">
      <c r="H272" s="66"/>
    </row>
    <row r="273" s="21" customFormat="1" ht="12.75">
      <c r="H273" s="66"/>
    </row>
    <row r="274" s="21" customFormat="1" ht="12.75">
      <c r="H274" s="66"/>
    </row>
    <row r="275" s="21" customFormat="1" ht="12.75">
      <c r="H275" s="66"/>
    </row>
    <row r="276" s="21" customFormat="1" ht="12.75">
      <c r="H276" s="66"/>
    </row>
    <row r="277" s="21" customFormat="1" ht="12.75">
      <c r="H277" s="66"/>
    </row>
    <row r="278" s="21" customFormat="1" ht="12.75">
      <c r="H278" s="66"/>
    </row>
    <row r="279" s="21" customFormat="1" ht="12.75">
      <c r="H279" s="66"/>
    </row>
    <row r="280" s="21" customFormat="1" ht="12.75">
      <c r="H280" s="66"/>
    </row>
    <row r="281" s="21" customFormat="1" ht="12.75">
      <c r="H281" s="66"/>
    </row>
    <row r="282" s="21" customFormat="1" ht="12.75">
      <c r="H282" s="66"/>
    </row>
    <row r="283" s="21" customFormat="1" ht="12.75">
      <c r="H283" s="66"/>
    </row>
    <row r="284" s="21" customFormat="1" ht="12.75">
      <c r="H284" s="66"/>
    </row>
    <row r="285" s="21" customFormat="1" ht="12.75">
      <c r="H285" s="66"/>
    </row>
    <row r="286" s="21" customFormat="1" ht="12.75">
      <c r="H286" s="66"/>
    </row>
    <row r="287" s="21" customFormat="1" ht="12.75">
      <c r="H287" s="66"/>
    </row>
    <row r="288" s="21" customFormat="1" ht="12.75">
      <c r="H288" s="66"/>
    </row>
    <row r="289" s="21" customFormat="1" ht="12.75">
      <c r="H289" s="66"/>
    </row>
    <row r="290" s="21" customFormat="1" ht="12.75">
      <c r="H290" s="66"/>
    </row>
    <row r="291" s="21" customFormat="1" ht="12.75">
      <c r="H291" s="66"/>
    </row>
    <row r="292" s="21" customFormat="1" ht="12.75">
      <c r="H292" s="66"/>
    </row>
    <row r="293" s="21" customFormat="1" ht="12.75">
      <c r="H293" s="66"/>
    </row>
    <row r="294" s="21" customFormat="1" ht="12.75">
      <c r="H294" s="66"/>
    </row>
    <row r="295" s="21" customFormat="1" ht="12.75">
      <c r="H295" s="66"/>
    </row>
    <row r="296" s="21" customFormat="1" ht="12.75">
      <c r="H296" s="66"/>
    </row>
    <row r="297" s="21" customFormat="1" ht="12.75">
      <c r="H297" s="66"/>
    </row>
    <row r="298" s="21" customFormat="1" ht="12.75">
      <c r="H298" s="66"/>
    </row>
    <row r="299" s="21" customFormat="1" ht="12.75">
      <c r="H299" s="66"/>
    </row>
    <row r="300" s="21" customFormat="1" ht="12.75">
      <c r="H300" s="66"/>
    </row>
    <row r="301" s="21" customFormat="1" ht="12.75">
      <c r="H301" s="66"/>
    </row>
    <row r="302" s="21" customFormat="1" ht="12.75">
      <c r="H302" s="66"/>
    </row>
    <row r="303" s="21" customFormat="1" ht="12.75">
      <c r="H303" s="66"/>
    </row>
    <row r="304" s="21" customFormat="1" ht="12.75">
      <c r="H304" s="66"/>
    </row>
    <row r="305" s="21" customFormat="1" ht="12.75">
      <c r="H305" s="66"/>
    </row>
    <row r="306" s="21" customFormat="1" ht="12.75">
      <c r="H306" s="66"/>
    </row>
    <row r="307" s="21" customFormat="1" ht="12.75">
      <c r="H307" s="66"/>
    </row>
    <row r="308" s="21" customFormat="1" ht="12.75">
      <c r="H308" s="66"/>
    </row>
    <row r="309" s="21" customFormat="1" ht="12.75">
      <c r="H309" s="66"/>
    </row>
    <row r="310" s="21" customFormat="1" ht="12.75">
      <c r="H310" s="66"/>
    </row>
    <row r="311" s="21" customFormat="1" ht="12.75">
      <c r="H311" s="66"/>
    </row>
    <row r="312" s="21" customFormat="1" ht="12.75">
      <c r="H312" s="66"/>
    </row>
    <row r="313" s="21" customFormat="1" ht="12.75">
      <c r="H313" s="66"/>
    </row>
    <row r="314" s="21" customFormat="1" ht="12.75">
      <c r="H314" s="66"/>
    </row>
    <row r="315" s="21" customFormat="1" ht="12.75">
      <c r="H315" s="66"/>
    </row>
    <row r="316" s="21" customFormat="1" ht="12.75">
      <c r="H316" s="66"/>
    </row>
    <row r="317" s="21" customFormat="1" ht="12.75">
      <c r="H317" s="66"/>
    </row>
    <row r="318" s="21" customFormat="1" ht="12.75">
      <c r="H318" s="66"/>
    </row>
    <row r="319" s="21" customFormat="1" ht="12.75">
      <c r="H319" s="66"/>
    </row>
    <row r="320" s="21" customFormat="1" ht="12.75">
      <c r="H320" s="66"/>
    </row>
    <row r="321" s="21" customFormat="1" ht="12.75">
      <c r="H321" s="66"/>
    </row>
    <row r="322" s="21" customFormat="1" ht="12.75">
      <c r="H322" s="66"/>
    </row>
    <row r="323" s="21" customFormat="1" ht="12.75">
      <c r="H323" s="66"/>
    </row>
    <row r="324" s="21" customFormat="1" ht="12.75">
      <c r="H324" s="66"/>
    </row>
    <row r="325" s="21" customFormat="1" ht="12.75">
      <c r="H325" s="66"/>
    </row>
    <row r="326" s="21" customFormat="1" ht="12.75">
      <c r="H326" s="66"/>
    </row>
    <row r="327" s="21" customFormat="1" ht="12.75">
      <c r="H327" s="66"/>
    </row>
    <row r="328" s="21" customFormat="1" ht="12.75">
      <c r="H328" s="66"/>
    </row>
    <row r="329" s="21" customFormat="1" ht="12.75">
      <c r="H329" s="66"/>
    </row>
    <row r="330" s="21" customFormat="1" ht="12.75">
      <c r="H330" s="66"/>
    </row>
    <row r="331" s="21" customFormat="1" ht="12.75">
      <c r="H331" s="66"/>
    </row>
    <row r="332" s="21" customFormat="1" ht="12.75">
      <c r="H332" s="66"/>
    </row>
    <row r="333" s="21" customFormat="1" ht="12.75">
      <c r="H333" s="66"/>
    </row>
    <row r="334" s="21" customFormat="1" ht="12.75">
      <c r="H334" s="66"/>
    </row>
    <row r="335" s="21" customFormat="1" ht="12.75">
      <c r="H335" s="66"/>
    </row>
    <row r="336" s="21" customFormat="1" ht="12.75">
      <c r="H336" s="66"/>
    </row>
    <row r="337" s="21" customFormat="1" ht="12.75">
      <c r="H337" s="66"/>
    </row>
    <row r="338" s="21" customFormat="1" ht="12.75">
      <c r="H338" s="66"/>
    </row>
    <row r="339" s="21" customFormat="1" ht="12.75">
      <c r="H339" s="66"/>
    </row>
    <row r="340" s="21" customFormat="1" ht="12.75">
      <c r="H340" s="66"/>
    </row>
    <row r="341" s="21" customFormat="1" ht="12.75">
      <c r="H341" s="66"/>
    </row>
    <row r="342" s="21" customFormat="1" ht="12.75">
      <c r="H342" s="66"/>
    </row>
    <row r="343" s="21" customFormat="1" ht="12.75">
      <c r="H343" s="66"/>
    </row>
    <row r="344" s="21" customFormat="1" ht="12.75">
      <c r="H344" s="66"/>
    </row>
    <row r="345" s="21" customFormat="1" ht="12.75">
      <c r="H345" s="66"/>
    </row>
    <row r="346" s="21" customFormat="1" ht="12.75">
      <c r="H346" s="66"/>
    </row>
    <row r="347" s="21" customFormat="1" ht="12.75">
      <c r="H347" s="66"/>
    </row>
    <row r="348" s="21" customFormat="1" ht="12.75">
      <c r="H348" s="66"/>
    </row>
    <row r="349" s="21" customFormat="1" ht="12.75">
      <c r="H349" s="66"/>
    </row>
    <row r="350" s="21" customFormat="1" ht="12.75">
      <c r="H350" s="66"/>
    </row>
    <row r="351" s="21" customFormat="1" ht="12.75">
      <c r="H351" s="66"/>
    </row>
    <row r="352" s="21" customFormat="1" ht="12.75">
      <c r="H352" s="66"/>
    </row>
    <row r="353" s="21" customFormat="1" ht="12.75">
      <c r="H353" s="66"/>
    </row>
    <row r="354" s="21" customFormat="1" ht="12.75">
      <c r="H354" s="66"/>
    </row>
    <row r="355" s="21" customFormat="1" ht="12.75">
      <c r="H355" s="66"/>
    </row>
    <row r="356" s="21" customFormat="1" ht="12.75">
      <c r="H356" s="66"/>
    </row>
    <row r="357" s="21" customFormat="1" ht="12.75">
      <c r="H357" s="66"/>
    </row>
    <row r="358" s="21" customFormat="1" ht="12.75">
      <c r="H358" s="66"/>
    </row>
    <row r="359" s="21" customFormat="1" ht="12.75">
      <c r="H359" s="66"/>
    </row>
    <row r="360" s="21" customFormat="1" ht="12.75">
      <c r="H360" s="66"/>
    </row>
    <row r="361" s="21" customFormat="1" ht="12.75">
      <c r="H361" s="66"/>
    </row>
    <row r="362" s="21" customFormat="1" ht="12.75">
      <c r="H362" s="66"/>
    </row>
    <row r="363" s="21" customFormat="1" ht="12.75">
      <c r="H363" s="66"/>
    </row>
    <row r="364" s="21" customFormat="1" ht="12.75">
      <c r="H364" s="66"/>
    </row>
    <row r="365" s="21" customFormat="1" ht="12.75">
      <c r="H365" s="66"/>
    </row>
    <row r="366" s="21" customFormat="1" ht="12.75">
      <c r="H366" s="66"/>
    </row>
    <row r="367" s="21" customFormat="1" ht="12.75">
      <c r="H367" s="66"/>
    </row>
    <row r="368" s="21" customFormat="1" ht="12.75">
      <c r="H368" s="66"/>
    </row>
    <row r="369" s="21" customFormat="1" ht="12.75">
      <c r="H369" s="66"/>
    </row>
    <row r="370" s="21" customFormat="1" ht="12.75">
      <c r="H370" s="66"/>
    </row>
    <row r="371" s="21" customFormat="1" ht="12.75">
      <c r="H371" s="66"/>
    </row>
    <row r="372" s="21" customFormat="1" ht="12.75">
      <c r="H372" s="66"/>
    </row>
    <row r="373" s="21" customFormat="1" ht="12.75">
      <c r="H373" s="66"/>
    </row>
    <row r="374" s="21" customFormat="1" ht="12.75">
      <c r="H374" s="66"/>
    </row>
    <row r="375" s="21" customFormat="1" ht="12.75">
      <c r="H375" s="66"/>
    </row>
    <row r="376" s="21" customFormat="1" ht="12.75">
      <c r="H376" s="66"/>
    </row>
    <row r="377" s="21" customFormat="1" ht="12.75">
      <c r="H377" s="66"/>
    </row>
    <row r="378" s="21" customFormat="1" ht="12.75">
      <c r="H378" s="66"/>
    </row>
    <row r="379" s="21" customFormat="1" ht="12.75">
      <c r="H379" s="66"/>
    </row>
    <row r="380" s="21" customFormat="1" ht="12.75">
      <c r="H380" s="66"/>
    </row>
    <row r="381" s="21" customFormat="1" ht="12.75">
      <c r="H381" s="66"/>
    </row>
    <row r="382" s="21" customFormat="1" ht="12.75">
      <c r="H382" s="66"/>
    </row>
    <row r="383" s="21" customFormat="1" ht="12.75">
      <c r="H383" s="66"/>
    </row>
    <row r="384" s="21" customFormat="1" ht="12.75">
      <c r="H384" s="66"/>
    </row>
    <row r="385" s="21" customFormat="1" ht="12.75">
      <c r="H385" s="66"/>
    </row>
    <row r="386" s="21" customFormat="1" ht="12.75">
      <c r="H386" s="66"/>
    </row>
    <row r="387" s="21" customFormat="1" ht="12.75">
      <c r="H387" s="66"/>
    </row>
    <row r="388" s="21" customFormat="1" ht="12.75">
      <c r="H388" s="66"/>
    </row>
    <row r="389" s="21" customFormat="1" ht="12.75">
      <c r="H389" s="66"/>
    </row>
    <row r="390" s="21" customFormat="1" ht="12.75">
      <c r="H390" s="66"/>
    </row>
    <row r="391" s="21" customFormat="1" ht="12.75">
      <c r="H391" s="66"/>
    </row>
    <row r="392" s="21" customFormat="1" ht="12.75">
      <c r="H392" s="66"/>
    </row>
    <row r="393" s="21" customFormat="1" ht="12.75">
      <c r="H393" s="66"/>
    </row>
    <row r="394" s="21" customFormat="1" ht="12.75">
      <c r="H394" s="66"/>
    </row>
    <row r="395" s="21" customFormat="1" ht="12.75">
      <c r="H395" s="66"/>
    </row>
    <row r="396" s="21" customFormat="1" ht="12.75">
      <c r="H396" s="66"/>
    </row>
    <row r="397" s="21" customFormat="1" ht="12.75">
      <c r="H397" s="66"/>
    </row>
    <row r="398" s="21" customFormat="1" ht="12.75">
      <c r="H398" s="66"/>
    </row>
    <row r="399" s="21" customFormat="1" ht="12.75">
      <c r="H399" s="66"/>
    </row>
    <row r="400" s="21" customFormat="1" ht="12.75">
      <c r="H400" s="66"/>
    </row>
    <row r="401" s="21" customFormat="1" ht="12.75">
      <c r="H401" s="66"/>
    </row>
    <row r="402" s="21" customFormat="1" ht="12.75">
      <c r="H402" s="66"/>
    </row>
    <row r="403" s="21" customFormat="1" ht="12.75">
      <c r="H403" s="66"/>
    </row>
    <row r="404" s="21" customFormat="1" ht="12.75">
      <c r="H404" s="66"/>
    </row>
    <row r="405" s="21" customFormat="1" ht="12.75">
      <c r="H405" s="66"/>
    </row>
    <row r="406" s="21" customFormat="1" ht="12.75">
      <c r="H406" s="66"/>
    </row>
    <row r="407" s="21" customFormat="1" ht="12.75">
      <c r="H407" s="66"/>
    </row>
    <row r="408" s="21" customFormat="1" ht="12.75">
      <c r="H408" s="66"/>
    </row>
    <row r="409" s="21" customFormat="1" ht="12.75">
      <c r="H409" s="66"/>
    </row>
    <row r="410" s="21" customFormat="1" ht="12.75">
      <c r="H410" s="66"/>
    </row>
    <row r="411" s="21" customFormat="1" ht="12.75">
      <c r="H411" s="66"/>
    </row>
    <row r="412" s="21" customFormat="1" ht="12.75">
      <c r="H412" s="66"/>
    </row>
    <row r="413" s="21" customFormat="1" ht="12.75">
      <c r="H413" s="66"/>
    </row>
    <row r="414" s="21" customFormat="1" ht="12.75">
      <c r="H414" s="66"/>
    </row>
    <row r="415" s="21" customFormat="1" ht="12.75">
      <c r="H415" s="66"/>
    </row>
    <row r="416" s="21" customFormat="1" ht="12.75">
      <c r="H416" s="66"/>
    </row>
    <row r="417" s="21" customFormat="1" ht="12.75">
      <c r="H417" s="66"/>
    </row>
    <row r="418" s="21" customFormat="1" ht="12.75">
      <c r="H418" s="66"/>
    </row>
    <row r="419" s="21" customFormat="1" ht="12.75">
      <c r="H419" s="66"/>
    </row>
    <row r="420" s="21" customFormat="1" ht="12.75">
      <c r="H420" s="66"/>
    </row>
    <row r="421" s="21" customFormat="1" ht="12.75">
      <c r="H421" s="66"/>
    </row>
    <row r="422" s="21" customFormat="1" ht="12.75">
      <c r="H422" s="66"/>
    </row>
    <row r="423" s="21" customFormat="1" ht="12.75">
      <c r="H423" s="66"/>
    </row>
    <row r="424" s="21" customFormat="1" ht="12.75">
      <c r="H424" s="66"/>
    </row>
    <row r="425" s="21" customFormat="1" ht="12.75">
      <c r="H425" s="66"/>
    </row>
    <row r="426" s="21" customFormat="1" ht="12.75">
      <c r="H426" s="66"/>
    </row>
    <row r="427" s="21" customFormat="1" ht="12.75">
      <c r="H427" s="66"/>
    </row>
    <row r="428" s="21" customFormat="1" ht="12.75">
      <c r="H428" s="66"/>
    </row>
    <row r="429" s="21" customFormat="1" ht="12.75">
      <c r="H429" s="66"/>
    </row>
    <row r="430" s="21" customFormat="1" ht="12.75">
      <c r="H430" s="66"/>
    </row>
    <row r="431" s="21" customFormat="1" ht="12.75">
      <c r="H431" s="66"/>
    </row>
    <row r="432" s="21" customFormat="1" ht="12.75">
      <c r="H432" s="66"/>
    </row>
    <row r="433" s="21" customFormat="1" ht="12.75">
      <c r="H433" s="66"/>
    </row>
    <row r="434" s="21" customFormat="1" ht="12.75">
      <c r="H434" s="66"/>
    </row>
    <row r="435" s="21" customFormat="1" ht="12.75">
      <c r="H435" s="66"/>
    </row>
    <row r="436" s="21" customFormat="1" ht="12.75">
      <c r="H436" s="66"/>
    </row>
    <row r="437" s="21" customFormat="1" ht="12.75">
      <c r="H437" s="66"/>
    </row>
    <row r="438" s="21" customFormat="1" ht="12.75">
      <c r="H438" s="66"/>
    </row>
    <row r="439" s="21" customFormat="1" ht="12.75">
      <c r="H439" s="66"/>
    </row>
    <row r="440" s="21" customFormat="1" ht="12.75">
      <c r="H440" s="66"/>
    </row>
    <row r="441" s="21" customFormat="1" ht="12.75">
      <c r="H441" s="66"/>
    </row>
    <row r="442" s="21" customFormat="1" ht="12.75">
      <c r="H442" s="66"/>
    </row>
    <row r="443" s="21" customFormat="1" ht="12.75">
      <c r="H443" s="66"/>
    </row>
    <row r="444" s="21" customFormat="1" ht="12.75">
      <c r="H444" s="66"/>
    </row>
    <row r="445" s="21" customFormat="1" ht="12.75">
      <c r="H445" s="66"/>
    </row>
    <row r="446" s="21" customFormat="1" ht="12.75">
      <c r="H446" s="66"/>
    </row>
    <row r="447" s="21" customFormat="1" ht="12.75">
      <c r="H447" s="66"/>
    </row>
    <row r="448" s="21" customFormat="1" ht="12.75">
      <c r="H448" s="66"/>
    </row>
    <row r="449" s="21" customFormat="1" ht="12.75">
      <c r="H449" s="66"/>
    </row>
    <row r="450" s="21" customFormat="1" ht="12.75">
      <c r="H450" s="66"/>
    </row>
    <row r="451" s="21" customFormat="1" ht="12.75">
      <c r="H451" s="66"/>
    </row>
    <row r="452" s="21" customFormat="1" ht="12.75">
      <c r="H452" s="66"/>
    </row>
    <row r="453" s="21" customFormat="1" ht="12.75">
      <c r="H453" s="66"/>
    </row>
    <row r="454" s="21" customFormat="1" ht="12.75">
      <c r="H454" s="66"/>
    </row>
    <row r="455" s="21" customFormat="1" ht="12.75">
      <c r="H455" s="66"/>
    </row>
    <row r="456" s="21" customFormat="1" ht="12.75">
      <c r="H456" s="66"/>
    </row>
    <row r="457" s="21" customFormat="1" ht="12.75">
      <c r="H457" s="66"/>
    </row>
    <row r="458" s="21" customFormat="1" ht="12.75">
      <c r="H458" s="66"/>
    </row>
    <row r="459" s="21" customFormat="1" ht="12.75">
      <c r="H459" s="66"/>
    </row>
    <row r="460" s="21" customFormat="1" ht="12.75">
      <c r="H460" s="66"/>
    </row>
    <row r="461" s="21" customFormat="1" ht="12.75">
      <c r="H461" s="66"/>
    </row>
    <row r="462" s="21" customFormat="1" ht="12.75">
      <c r="H462" s="66"/>
    </row>
    <row r="463" s="21" customFormat="1" ht="12.75">
      <c r="H463" s="66"/>
    </row>
    <row r="464" s="21" customFormat="1" ht="12.75">
      <c r="H464" s="66"/>
    </row>
    <row r="465" s="21" customFormat="1" ht="12.75">
      <c r="H465" s="66"/>
    </row>
    <row r="466" s="21" customFormat="1" ht="12.75">
      <c r="H466" s="66"/>
    </row>
    <row r="467" s="21" customFormat="1" ht="12.75">
      <c r="H467" s="66"/>
    </row>
    <row r="468" s="21" customFormat="1" ht="12.75">
      <c r="H468" s="66"/>
    </row>
    <row r="469" s="21" customFormat="1" ht="12.75">
      <c r="H469" s="66"/>
    </row>
    <row r="470" s="21" customFormat="1" ht="12.75">
      <c r="H470" s="66"/>
    </row>
    <row r="471" s="21" customFormat="1" ht="12.75">
      <c r="H471" s="66"/>
    </row>
    <row r="472" s="21" customFormat="1" ht="12.75">
      <c r="H472" s="66"/>
    </row>
    <row r="473" s="21" customFormat="1" ht="12.75">
      <c r="H473" s="66"/>
    </row>
    <row r="474" s="21" customFormat="1" ht="12.75">
      <c r="H474" s="66"/>
    </row>
    <row r="475" s="21" customFormat="1" ht="12.75">
      <c r="H475" s="66"/>
    </row>
    <row r="476" s="21" customFormat="1" ht="12.75">
      <c r="H476" s="66"/>
    </row>
    <row r="477" s="21" customFormat="1" ht="12.75">
      <c r="H477" s="66"/>
    </row>
    <row r="478" s="21" customFormat="1" ht="12.75">
      <c r="H478" s="66"/>
    </row>
    <row r="479" s="21" customFormat="1" ht="12.75">
      <c r="H479" s="66"/>
    </row>
    <row r="480" s="21" customFormat="1" ht="12.75">
      <c r="H480" s="66"/>
    </row>
    <row r="481" s="21" customFormat="1" ht="12.75">
      <c r="H481" s="66"/>
    </row>
    <row r="482" s="21" customFormat="1" ht="12.75">
      <c r="H482" s="66"/>
    </row>
    <row r="483" s="21" customFormat="1" ht="12.75">
      <c r="H483" s="66"/>
    </row>
    <row r="484" s="21" customFormat="1" ht="12.75">
      <c r="H484" s="66"/>
    </row>
    <row r="485" s="21" customFormat="1" ht="12.75">
      <c r="H485" s="66"/>
    </row>
    <row r="486" s="21" customFormat="1" ht="12.75">
      <c r="H486" s="66"/>
    </row>
    <row r="487" s="21" customFormat="1" ht="12.75">
      <c r="H487" s="66"/>
    </row>
    <row r="488" s="21" customFormat="1" ht="12.75">
      <c r="H488" s="66"/>
    </row>
    <row r="489" s="21" customFormat="1" ht="12.75">
      <c r="H489" s="66"/>
    </row>
    <row r="490" s="21" customFormat="1" ht="12.75">
      <c r="H490" s="66"/>
    </row>
    <row r="491" s="21" customFormat="1" ht="12.75">
      <c r="H491" s="66"/>
    </row>
    <row r="492" s="21" customFormat="1" ht="12.75">
      <c r="H492" s="66"/>
    </row>
    <row r="493" s="21" customFormat="1" ht="12.75">
      <c r="H493" s="66"/>
    </row>
    <row r="494" s="21" customFormat="1" ht="12.75">
      <c r="H494" s="66"/>
    </row>
    <row r="495" s="21" customFormat="1" ht="12.75">
      <c r="H495" s="66"/>
    </row>
    <row r="496" s="21" customFormat="1" ht="12.75">
      <c r="H496" s="66"/>
    </row>
    <row r="497" s="21" customFormat="1" ht="12.75">
      <c r="H497" s="66"/>
    </row>
    <row r="498" s="21" customFormat="1" ht="12.75">
      <c r="H498" s="66"/>
    </row>
    <row r="499" s="21" customFormat="1" ht="12.75">
      <c r="H499" s="66"/>
    </row>
    <row r="500" s="21" customFormat="1" ht="12.75">
      <c r="H500" s="66"/>
    </row>
    <row r="501" s="21" customFormat="1" ht="12.75">
      <c r="H501" s="66"/>
    </row>
    <row r="502" s="21" customFormat="1" ht="12.75">
      <c r="H502" s="66"/>
    </row>
    <row r="503" s="21" customFormat="1" ht="12.75">
      <c r="H503" s="66"/>
    </row>
    <row r="504" s="21" customFormat="1" ht="12.75">
      <c r="H504" s="66"/>
    </row>
    <row r="505" s="21" customFormat="1" ht="12.75">
      <c r="H505" s="66"/>
    </row>
    <row r="506" s="21" customFormat="1" ht="12.75">
      <c r="H506" s="66"/>
    </row>
    <row r="507" s="21" customFormat="1" ht="12.75">
      <c r="H507" s="66"/>
    </row>
    <row r="508" s="21" customFormat="1" ht="12.75">
      <c r="H508" s="66"/>
    </row>
    <row r="509" s="21" customFormat="1" ht="12.75">
      <c r="H509" s="66"/>
    </row>
    <row r="510" s="21" customFormat="1" ht="12.75">
      <c r="H510" s="66"/>
    </row>
    <row r="511" s="21" customFormat="1" ht="12.75">
      <c r="H511" s="66"/>
    </row>
    <row r="512" s="21" customFormat="1" ht="12.75">
      <c r="H512" s="66"/>
    </row>
    <row r="513" s="21" customFormat="1" ht="12.75">
      <c r="H513" s="66"/>
    </row>
    <row r="514" s="21" customFormat="1" ht="12.75">
      <c r="H514" s="66"/>
    </row>
    <row r="515" s="21" customFormat="1" ht="12.75">
      <c r="H515" s="66"/>
    </row>
    <row r="516" s="21" customFormat="1" ht="12.75">
      <c r="H516" s="66"/>
    </row>
    <row r="517" s="21" customFormat="1" ht="12.75">
      <c r="H517" s="66"/>
    </row>
    <row r="518" s="21" customFormat="1" ht="12.75">
      <c r="H518" s="66"/>
    </row>
    <row r="519" s="21" customFormat="1" ht="12.75">
      <c r="H519" s="66"/>
    </row>
    <row r="520" s="21" customFormat="1" ht="12.75">
      <c r="H520" s="66"/>
    </row>
    <row r="521" s="21" customFormat="1" ht="12.75">
      <c r="H521" s="66"/>
    </row>
    <row r="522" s="21" customFormat="1" ht="12.75">
      <c r="H522" s="66"/>
    </row>
    <row r="523" s="21" customFormat="1" ht="12.75">
      <c r="H523" s="66"/>
    </row>
    <row r="524" s="21" customFormat="1" ht="12.75">
      <c r="H524" s="66"/>
    </row>
    <row r="525" s="21" customFormat="1" ht="12.75">
      <c r="H525" s="66"/>
    </row>
    <row r="526" s="21" customFormat="1" ht="12.75">
      <c r="H526" s="66"/>
    </row>
    <row r="527" s="21" customFormat="1" ht="12.75">
      <c r="H527" s="66"/>
    </row>
    <row r="528" s="21" customFormat="1" ht="12.75">
      <c r="H528" s="66"/>
    </row>
    <row r="529" s="21" customFormat="1" ht="12.75">
      <c r="H529" s="66"/>
    </row>
    <row r="530" s="21" customFormat="1" ht="12.75">
      <c r="H530" s="66"/>
    </row>
    <row r="531" s="21" customFormat="1" ht="12.75">
      <c r="H531" s="66"/>
    </row>
    <row r="532" s="21" customFormat="1" ht="12.75">
      <c r="H532" s="66"/>
    </row>
    <row r="533" s="21" customFormat="1" ht="12.75">
      <c r="H533" s="66"/>
    </row>
    <row r="534" s="21" customFormat="1" ht="12.75">
      <c r="H534" s="66"/>
    </row>
    <row r="535" s="21" customFormat="1" ht="12.75">
      <c r="H535" s="66"/>
    </row>
    <row r="536" s="21" customFormat="1" ht="12.75">
      <c r="H536" s="66"/>
    </row>
    <row r="537" s="21" customFormat="1" ht="12.75">
      <c r="H537" s="66"/>
    </row>
    <row r="538" s="21" customFormat="1" ht="12.75">
      <c r="H538" s="66"/>
    </row>
    <row r="539" s="21" customFormat="1" ht="12.75">
      <c r="H539" s="66"/>
    </row>
    <row r="540" s="21" customFormat="1" ht="12.75">
      <c r="H540" s="66"/>
    </row>
    <row r="541" s="21" customFormat="1" ht="12.75">
      <c r="H541" s="66"/>
    </row>
    <row r="542" s="21" customFormat="1" ht="12.75">
      <c r="H542" s="66"/>
    </row>
    <row r="543" s="21" customFormat="1" ht="12.75">
      <c r="H543" s="66"/>
    </row>
    <row r="544" s="21" customFormat="1" ht="12.75">
      <c r="H544" s="66"/>
    </row>
    <row r="545" s="21" customFormat="1" ht="12.75">
      <c r="H545" s="66"/>
    </row>
    <row r="546" s="21" customFormat="1" ht="12.75">
      <c r="H546" s="66"/>
    </row>
    <row r="547" s="21" customFormat="1" ht="12.75">
      <c r="H547" s="66"/>
    </row>
    <row r="548" s="21" customFormat="1" ht="12.75">
      <c r="H548" s="66"/>
    </row>
    <row r="549" s="21" customFormat="1" ht="12.75">
      <c r="H549" s="66"/>
    </row>
    <row r="550" s="21" customFormat="1" ht="12.75">
      <c r="H550" s="66"/>
    </row>
    <row r="551" s="21" customFormat="1" ht="12.75">
      <c r="H551" s="66"/>
    </row>
    <row r="552" s="21" customFormat="1" ht="12.75">
      <c r="H552" s="66"/>
    </row>
    <row r="553" s="21" customFormat="1" ht="12.75">
      <c r="H553" s="66"/>
    </row>
    <row r="554" s="21" customFormat="1" ht="12.75">
      <c r="H554" s="66"/>
    </row>
    <row r="555" s="21" customFormat="1" ht="12.75">
      <c r="H555" s="66"/>
    </row>
    <row r="556" s="21" customFormat="1" ht="12.75">
      <c r="H556" s="66"/>
    </row>
    <row r="557" s="21" customFormat="1" ht="12.75">
      <c r="H557" s="66"/>
    </row>
    <row r="558" s="21" customFormat="1" ht="12.75">
      <c r="H558" s="66"/>
    </row>
    <row r="559" s="21" customFormat="1" ht="12.75">
      <c r="H559" s="66"/>
    </row>
    <row r="560" s="21" customFormat="1" ht="12.75">
      <c r="H560" s="66"/>
    </row>
    <row r="561" s="21" customFormat="1" ht="12.75">
      <c r="H561" s="66"/>
    </row>
    <row r="562" s="21" customFormat="1" ht="12.75">
      <c r="H562" s="66"/>
    </row>
    <row r="563" s="21" customFormat="1" ht="12.75">
      <c r="H563" s="66"/>
    </row>
    <row r="564" s="21" customFormat="1" ht="12.75">
      <c r="H564" s="66"/>
    </row>
    <row r="565" s="21" customFormat="1" ht="12.75">
      <c r="H565" s="66"/>
    </row>
    <row r="566" s="21" customFormat="1" ht="12.75">
      <c r="H566" s="66"/>
    </row>
    <row r="567" s="21" customFormat="1" ht="12.75">
      <c r="H567" s="66"/>
    </row>
    <row r="568" s="21" customFormat="1" ht="12.75">
      <c r="H568" s="66"/>
    </row>
    <row r="569" s="21" customFormat="1" ht="12.75">
      <c r="H569" s="66"/>
    </row>
    <row r="570" s="21" customFormat="1" ht="12.75">
      <c r="H570" s="66"/>
    </row>
    <row r="571" s="21" customFormat="1" ht="12.75">
      <c r="H571" s="66"/>
    </row>
    <row r="572" s="21" customFormat="1" ht="12.75">
      <c r="H572" s="66"/>
    </row>
    <row r="573" s="21" customFormat="1" ht="12.75">
      <c r="H573" s="66"/>
    </row>
    <row r="574" s="21" customFormat="1" ht="12.75">
      <c r="H574" s="66"/>
    </row>
    <row r="575" s="21" customFormat="1" ht="12.75">
      <c r="H575" s="66"/>
    </row>
    <row r="576" s="21" customFormat="1" ht="12.75">
      <c r="H576" s="66"/>
    </row>
    <row r="577" s="21" customFormat="1" ht="12.75">
      <c r="H577" s="66"/>
    </row>
    <row r="578" s="21" customFormat="1" ht="12.75">
      <c r="H578" s="66"/>
    </row>
    <row r="579" s="21" customFormat="1" ht="12.75">
      <c r="H579" s="66"/>
    </row>
    <row r="580" s="21" customFormat="1" ht="12.75">
      <c r="H580" s="66"/>
    </row>
    <row r="581" s="21" customFormat="1" ht="12.75">
      <c r="H581" s="66"/>
    </row>
    <row r="582" s="21" customFormat="1" ht="12.75">
      <c r="H582" s="66"/>
    </row>
    <row r="583" s="21" customFormat="1" ht="12.75">
      <c r="H583" s="66"/>
    </row>
    <row r="584" s="21" customFormat="1" ht="12.75">
      <c r="H584" s="66"/>
    </row>
    <row r="585" s="21" customFormat="1" ht="12.75">
      <c r="H585" s="66"/>
    </row>
    <row r="586" s="21" customFormat="1" ht="12.75">
      <c r="H586" s="66"/>
    </row>
    <row r="587" s="21" customFormat="1" ht="12.75">
      <c r="H587" s="66"/>
    </row>
    <row r="588" s="21" customFormat="1" ht="12.75">
      <c r="H588" s="66"/>
    </row>
    <row r="589" s="21" customFormat="1" ht="12.75">
      <c r="H589" s="66"/>
    </row>
    <row r="590" s="21" customFormat="1" ht="12.75">
      <c r="H590" s="66"/>
    </row>
    <row r="591" s="21" customFormat="1" ht="12.75">
      <c r="H591" s="66"/>
    </row>
    <row r="592" s="21" customFormat="1" ht="12.75">
      <c r="H592" s="66"/>
    </row>
    <row r="593" s="21" customFormat="1" ht="12.75">
      <c r="H593" s="66"/>
    </row>
    <row r="594" s="21" customFormat="1" ht="12.75">
      <c r="H594" s="66"/>
    </row>
    <row r="595" s="21" customFormat="1" ht="12.75">
      <c r="H595" s="66"/>
    </row>
    <row r="596" s="21" customFormat="1" ht="12.75">
      <c r="H596" s="66"/>
    </row>
    <row r="597" s="21" customFormat="1" ht="12.75">
      <c r="H597" s="66"/>
    </row>
    <row r="598" s="21" customFormat="1" ht="12.75">
      <c r="H598" s="66"/>
    </row>
    <row r="599" s="21" customFormat="1" ht="12.75">
      <c r="H599" s="66"/>
    </row>
    <row r="600" s="21" customFormat="1" ht="12.75">
      <c r="H600" s="66"/>
    </row>
    <row r="601" s="21" customFormat="1" ht="12.75">
      <c r="H601" s="66"/>
    </row>
    <row r="602" s="21" customFormat="1" ht="12.75">
      <c r="H602" s="66"/>
    </row>
    <row r="603" s="21" customFormat="1" ht="12.75">
      <c r="H603" s="66"/>
    </row>
    <row r="604" s="21" customFormat="1" ht="12.75">
      <c r="H604" s="66"/>
    </row>
    <row r="605" s="21" customFormat="1" ht="12.75">
      <c r="H605" s="66"/>
    </row>
    <row r="606" s="21" customFormat="1" ht="12.75">
      <c r="H606" s="66"/>
    </row>
    <row r="607" s="21" customFormat="1" ht="12.75">
      <c r="H607" s="66"/>
    </row>
    <row r="608" s="21" customFormat="1" ht="12.75">
      <c r="H608" s="66"/>
    </row>
    <row r="609" s="21" customFormat="1" ht="12.75">
      <c r="H609" s="66"/>
    </row>
    <row r="610" s="21" customFormat="1" ht="12.75">
      <c r="H610" s="66"/>
    </row>
    <row r="611" s="21" customFormat="1" ht="12.75">
      <c r="H611" s="66"/>
    </row>
    <row r="612" s="21" customFormat="1" ht="12.75">
      <c r="H612" s="66"/>
    </row>
    <row r="613" s="21" customFormat="1" ht="12.75">
      <c r="H613" s="66"/>
    </row>
    <row r="614" s="21" customFormat="1" ht="12.75">
      <c r="H614" s="66"/>
    </row>
    <row r="615" s="21" customFormat="1" ht="12.75">
      <c r="H615" s="66"/>
    </row>
    <row r="616" s="21" customFormat="1" ht="12.75">
      <c r="H616" s="66"/>
    </row>
    <row r="617" s="21" customFormat="1" ht="12.75">
      <c r="H617" s="66"/>
    </row>
    <row r="618" s="21" customFormat="1" ht="12.75">
      <c r="H618" s="66"/>
    </row>
    <row r="619" s="21" customFormat="1" ht="12.75">
      <c r="H619" s="66"/>
    </row>
    <row r="620" s="21" customFormat="1" ht="12.75">
      <c r="H620" s="66"/>
    </row>
    <row r="621" s="21" customFormat="1" ht="12.75">
      <c r="H621" s="66"/>
    </row>
    <row r="622" s="21" customFormat="1" ht="12.75">
      <c r="H622" s="66"/>
    </row>
    <row r="623" s="21" customFormat="1" ht="12.75">
      <c r="H623" s="66"/>
    </row>
    <row r="624" s="21" customFormat="1" ht="12.75">
      <c r="H624" s="66"/>
    </row>
    <row r="625" s="21" customFormat="1" ht="12.75">
      <c r="H625" s="66"/>
    </row>
    <row r="626" s="21" customFormat="1" ht="12.75">
      <c r="H626" s="66"/>
    </row>
    <row r="627" s="21" customFormat="1" ht="12.75">
      <c r="H627" s="66"/>
    </row>
    <row r="628" s="21" customFormat="1" ht="12.75">
      <c r="H628" s="66"/>
    </row>
    <row r="629" s="21" customFormat="1" ht="12.75">
      <c r="H629" s="66"/>
    </row>
    <row r="630" s="21" customFormat="1" ht="12.75">
      <c r="H630" s="66"/>
    </row>
    <row r="631" s="21" customFormat="1" ht="12.75">
      <c r="H631" s="66"/>
    </row>
    <row r="632" s="21" customFormat="1" ht="12.75">
      <c r="H632" s="66"/>
    </row>
    <row r="633" s="21" customFormat="1" ht="12.75">
      <c r="H633" s="66"/>
    </row>
    <row r="634" s="21" customFormat="1" ht="12.75">
      <c r="H634" s="66"/>
    </row>
    <row r="635" s="21" customFormat="1" ht="12.75">
      <c r="H635" s="66"/>
    </row>
    <row r="636" s="21" customFormat="1" ht="12.75">
      <c r="H636" s="66"/>
    </row>
    <row r="637" s="21" customFormat="1" ht="12.75">
      <c r="H637" s="66"/>
    </row>
    <row r="638" s="21" customFormat="1" ht="12.75">
      <c r="H638" s="66"/>
    </row>
    <row r="639" s="21" customFormat="1" ht="12.75">
      <c r="H639" s="66"/>
    </row>
    <row r="640" s="21" customFormat="1" ht="12.75">
      <c r="H640" s="66"/>
    </row>
    <row r="641" s="21" customFormat="1" ht="12.75">
      <c r="H641" s="66"/>
    </row>
    <row r="642" s="21" customFormat="1" ht="12.75">
      <c r="H642" s="66"/>
    </row>
    <row r="643" s="21" customFormat="1" ht="12.75">
      <c r="H643" s="66"/>
    </row>
    <row r="644" s="21" customFormat="1" ht="12.75">
      <c r="H644" s="66"/>
    </row>
    <row r="645" s="21" customFormat="1" ht="12.75">
      <c r="H645" s="66"/>
    </row>
    <row r="646" s="21" customFormat="1" ht="12.75">
      <c r="H646" s="66"/>
    </row>
    <row r="647" s="21" customFormat="1" ht="12.75">
      <c r="H647" s="66"/>
    </row>
    <row r="648" s="21" customFormat="1" ht="12.75">
      <c r="H648" s="66"/>
    </row>
    <row r="649" s="21" customFormat="1" ht="12.75">
      <c r="H649" s="66"/>
    </row>
    <row r="650" s="21" customFormat="1" ht="12.75">
      <c r="H650" s="66"/>
    </row>
    <row r="651" s="21" customFormat="1" ht="12.75">
      <c r="H651" s="66"/>
    </row>
    <row r="652" s="21" customFormat="1" ht="12.75">
      <c r="H652" s="66"/>
    </row>
    <row r="653" s="21" customFormat="1" ht="12.75">
      <c r="H653" s="66"/>
    </row>
    <row r="654" s="21" customFormat="1" ht="12.75">
      <c r="H654" s="66"/>
    </row>
    <row r="655" s="21" customFormat="1" ht="12.75">
      <c r="H655" s="66"/>
    </row>
    <row r="656" s="21" customFormat="1" ht="12.75">
      <c r="H656" s="66"/>
    </row>
    <row r="657" s="21" customFormat="1" ht="12.75">
      <c r="H657" s="66"/>
    </row>
    <row r="658" s="21" customFormat="1" ht="12.75">
      <c r="H658" s="66"/>
    </row>
    <row r="659" s="21" customFormat="1" ht="12.75">
      <c r="H659" s="66"/>
    </row>
    <row r="660" s="21" customFormat="1" ht="12.75">
      <c r="H660" s="66"/>
    </row>
    <row r="661" s="21" customFormat="1" ht="12.75">
      <c r="H661" s="66"/>
    </row>
    <row r="662" s="21" customFormat="1" ht="12.75">
      <c r="H662" s="66"/>
    </row>
    <row r="663" s="21" customFormat="1" ht="12.75">
      <c r="H663" s="66"/>
    </row>
    <row r="664" s="21" customFormat="1" ht="12.75">
      <c r="H664" s="66"/>
    </row>
    <row r="665" s="21" customFormat="1" ht="12.75">
      <c r="H665" s="66"/>
    </row>
    <row r="666" s="21" customFormat="1" ht="12.75">
      <c r="H666" s="66"/>
    </row>
    <row r="667" s="21" customFormat="1" ht="12.75">
      <c r="H667" s="66"/>
    </row>
    <row r="668" s="21" customFormat="1" ht="12.75">
      <c r="H668" s="66"/>
    </row>
    <row r="669" s="21" customFormat="1" ht="12.75">
      <c r="H669" s="66"/>
    </row>
    <row r="670" s="21" customFormat="1" ht="12.75">
      <c r="H670" s="66"/>
    </row>
    <row r="671" s="21" customFormat="1" ht="12.75">
      <c r="H671" s="66"/>
    </row>
    <row r="672" s="21" customFormat="1" ht="12.75">
      <c r="H672" s="66"/>
    </row>
    <row r="673" s="21" customFormat="1" ht="12.75">
      <c r="H673" s="66"/>
    </row>
    <row r="674" s="21" customFormat="1" ht="12.75">
      <c r="H674" s="66"/>
    </row>
    <row r="675" s="21" customFormat="1" ht="12.75">
      <c r="H675" s="66"/>
    </row>
    <row r="676" s="21" customFormat="1" ht="12.75">
      <c r="H676" s="66"/>
    </row>
    <row r="677" s="21" customFormat="1" ht="12.75">
      <c r="H677" s="66"/>
    </row>
    <row r="678" s="21" customFormat="1" ht="12.75">
      <c r="H678" s="66"/>
    </row>
    <row r="679" s="21" customFormat="1" ht="12.75">
      <c r="H679" s="66"/>
    </row>
    <row r="680" s="21" customFormat="1" ht="12.75">
      <c r="H680" s="66"/>
    </row>
    <row r="681" s="21" customFormat="1" ht="12.75">
      <c r="H681" s="66"/>
    </row>
    <row r="682" s="21" customFormat="1" ht="12.75">
      <c r="H682" s="66"/>
    </row>
    <row r="683" s="21" customFormat="1" ht="12.75">
      <c r="H683" s="66"/>
    </row>
    <row r="684" s="21" customFormat="1" ht="12.75">
      <c r="H684" s="66"/>
    </row>
    <row r="685" s="21" customFormat="1" ht="12.75">
      <c r="H685" s="66"/>
    </row>
    <row r="686" s="21" customFormat="1" ht="12.75">
      <c r="H686" s="66"/>
    </row>
    <row r="687" s="21" customFormat="1" ht="12.75">
      <c r="H687" s="66"/>
    </row>
    <row r="688" s="21" customFormat="1" ht="12.75">
      <c r="H688" s="66"/>
    </row>
    <row r="689" s="21" customFormat="1" ht="12.75">
      <c r="H689" s="66"/>
    </row>
    <row r="690" s="21" customFormat="1" ht="12.75">
      <c r="H690" s="66"/>
    </row>
    <row r="691" s="21" customFormat="1" ht="12.75">
      <c r="H691" s="66"/>
    </row>
    <row r="692" s="21" customFormat="1" ht="12.75">
      <c r="H692" s="66"/>
    </row>
    <row r="693" s="21" customFormat="1" ht="12.75">
      <c r="H693" s="66"/>
    </row>
    <row r="694" s="21" customFormat="1" ht="12.75">
      <c r="H694" s="66"/>
    </row>
    <row r="695" s="21" customFormat="1" ht="12.75">
      <c r="H695" s="66"/>
    </row>
    <row r="696" s="21" customFormat="1" ht="12.75">
      <c r="H696" s="66"/>
    </row>
    <row r="697" s="21" customFormat="1" ht="12.75">
      <c r="H697" s="66"/>
    </row>
    <row r="698" s="21" customFormat="1" ht="12.75">
      <c r="H698" s="66"/>
    </row>
    <row r="699" s="21" customFormat="1" ht="12.75">
      <c r="H699" s="66"/>
    </row>
    <row r="700" s="21" customFormat="1" ht="12.75">
      <c r="H700" s="66"/>
    </row>
    <row r="701" s="21" customFormat="1" ht="12.75">
      <c r="H701" s="66"/>
    </row>
    <row r="702" s="21" customFormat="1" ht="12.75">
      <c r="H702" s="66"/>
    </row>
    <row r="703" s="21" customFormat="1" ht="12.75">
      <c r="H703" s="66"/>
    </row>
    <row r="704" s="21" customFormat="1" ht="12.75">
      <c r="H704" s="66"/>
    </row>
    <row r="705" s="21" customFormat="1" ht="12.75">
      <c r="H705" s="66"/>
    </row>
    <row r="706" s="21" customFormat="1" ht="12.75">
      <c r="H706" s="66"/>
    </row>
    <row r="707" s="21" customFormat="1" ht="12.75">
      <c r="H707" s="66"/>
    </row>
    <row r="708" s="21" customFormat="1" ht="12.75">
      <c r="H708" s="66"/>
    </row>
    <row r="709" s="21" customFormat="1" ht="12.75">
      <c r="H709" s="66"/>
    </row>
    <row r="710" s="21" customFormat="1" ht="12.75">
      <c r="H710" s="66"/>
    </row>
    <row r="711" s="21" customFormat="1" ht="12.75">
      <c r="H711" s="66"/>
    </row>
    <row r="712" s="21" customFormat="1" ht="12.75">
      <c r="H712" s="66"/>
    </row>
    <row r="713" s="21" customFormat="1" ht="12.75">
      <c r="H713" s="66"/>
    </row>
    <row r="714" s="21" customFormat="1" ht="12.75">
      <c r="H714" s="66"/>
    </row>
    <row r="715" s="21" customFormat="1" ht="12.75">
      <c r="H715" s="66"/>
    </row>
    <row r="716" s="21" customFormat="1" ht="12.75">
      <c r="H716" s="66"/>
    </row>
    <row r="717" s="21" customFormat="1" ht="12.75">
      <c r="H717" s="66"/>
    </row>
    <row r="718" s="21" customFormat="1" ht="12.75">
      <c r="H718" s="66"/>
    </row>
    <row r="719" s="21" customFormat="1" ht="12.75">
      <c r="H719" s="66"/>
    </row>
    <row r="720" s="21" customFormat="1" ht="12.75">
      <c r="H720" s="66"/>
    </row>
    <row r="721" s="21" customFormat="1" ht="12.75">
      <c r="H721" s="66"/>
    </row>
    <row r="722" s="21" customFormat="1" ht="12.75">
      <c r="H722" s="66"/>
    </row>
    <row r="723" s="21" customFormat="1" ht="12.75">
      <c r="H723" s="66"/>
    </row>
    <row r="724" s="21" customFormat="1" ht="12.75">
      <c r="H724" s="66"/>
    </row>
    <row r="725" s="21" customFormat="1" ht="12.75">
      <c r="H725" s="66"/>
    </row>
    <row r="726" s="21" customFormat="1" ht="12.75">
      <c r="H726" s="66"/>
    </row>
    <row r="727" s="21" customFormat="1" ht="12.75">
      <c r="H727" s="66"/>
    </row>
    <row r="728" s="21" customFormat="1" ht="12.75">
      <c r="H728" s="66"/>
    </row>
    <row r="729" s="21" customFormat="1" ht="12.75">
      <c r="H729" s="66"/>
    </row>
    <row r="730" s="21" customFormat="1" ht="12.75">
      <c r="H730" s="66"/>
    </row>
    <row r="731" s="21" customFormat="1" ht="12.75">
      <c r="H731" s="66"/>
    </row>
    <row r="732" s="21" customFormat="1" ht="12.75">
      <c r="H732" s="66"/>
    </row>
    <row r="733" s="21" customFormat="1" ht="12.75">
      <c r="H733" s="66"/>
    </row>
    <row r="734" s="21" customFormat="1" ht="12.75">
      <c r="H734" s="66"/>
    </row>
    <row r="735" s="21" customFormat="1" ht="12.75">
      <c r="H735" s="66"/>
    </row>
    <row r="736" s="21" customFormat="1" ht="12.75">
      <c r="H736" s="66"/>
    </row>
    <row r="737" s="21" customFormat="1" ht="12.75">
      <c r="H737" s="66"/>
    </row>
    <row r="738" s="21" customFormat="1" ht="12.75">
      <c r="H738" s="66"/>
    </row>
    <row r="739" s="21" customFormat="1" ht="12.75">
      <c r="H739" s="66"/>
    </row>
    <row r="740" s="21" customFormat="1" ht="12.75">
      <c r="H740" s="66"/>
    </row>
    <row r="741" s="21" customFormat="1" ht="12.75">
      <c r="H741" s="66"/>
    </row>
    <row r="742" s="21" customFormat="1" ht="12.75">
      <c r="H742" s="66"/>
    </row>
    <row r="743" s="21" customFormat="1" ht="12.75">
      <c r="H743" s="66"/>
    </row>
    <row r="744" s="21" customFormat="1" ht="12.75">
      <c r="H744" s="66"/>
    </row>
    <row r="745" s="21" customFormat="1" ht="12.75">
      <c r="H745" s="66"/>
    </row>
    <row r="746" s="21" customFormat="1" ht="12.75">
      <c r="H746" s="66"/>
    </row>
    <row r="747" s="21" customFormat="1" ht="12.75">
      <c r="H747" s="66"/>
    </row>
    <row r="748" s="21" customFormat="1" ht="12.75">
      <c r="H748" s="66"/>
    </row>
    <row r="749" s="21" customFormat="1" ht="12.75">
      <c r="H749" s="66"/>
    </row>
    <row r="750" s="21" customFormat="1" ht="12.75">
      <c r="H750" s="66"/>
    </row>
    <row r="751" s="21" customFormat="1" ht="12.75">
      <c r="H751" s="66"/>
    </row>
    <row r="752" s="21" customFormat="1" ht="12.75">
      <c r="H752" s="66"/>
    </row>
    <row r="753" s="21" customFormat="1" ht="12.75">
      <c r="H753" s="66"/>
    </row>
    <row r="754" s="21" customFormat="1" ht="12.75">
      <c r="H754" s="66"/>
    </row>
    <row r="755" s="21" customFormat="1" ht="12.75">
      <c r="H755" s="66"/>
    </row>
    <row r="756" s="21" customFormat="1" ht="12.75">
      <c r="H756" s="66"/>
    </row>
    <row r="757" s="21" customFormat="1" ht="12.75">
      <c r="H757" s="66"/>
    </row>
    <row r="758" s="21" customFormat="1" ht="12.75">
      <c r="H758" s="66"/>
    </row>
    <row r="759" s="21" customFormat="1" ht="12.75">
      <c r="H759" s="66"/>
    </row>
    <row r="760" s="21" customFormat="1" ht="12.75">
      <c r="H760" s="66"/>
    </row>
    <row r="761" s="21" customFormat="1" ht="12.75">
      <c r="H761" s="66"/>
    </row>
    <row r="762" s="21" customFormat="1" ht="12.75">
      <c r="H762" s="66"/>
    </row>
    <row r="763" s="21" customFormat="1" ht="12.75">
      <c r="H763" s="66"/>
    </row>
    <row r="764" s="21" customFormat="1" ht="12.75">
      <c r="H764" s="66"/>
    </row>
    <row r="765" s="21" customFormat="1" ht="12.75">
      <c r="H765" s="66"/>
    </row>
    <row r="766" s="21" customFormat="1" ht="12.75">
      <c r="H766" s="66"/>
    </row>
    <row r="767" s="21" customFormat="1" ht="12.75">
      <c r="H767" s="66"/>
    </row>
    <row r="768" s="21" customFormat="1" ht="12.75">
      <c r="H768" s="66"/>
    </row>
    <row r="769" s="21" customFormat="1" ht="12.75">
      <c r="H769" s="66"/>
    </row>
    <row r="770" s="21" customFormat="1" ht="12.75">
      <c r="H770" s="66"/>
    </row>
    <row r="771" s="21" customFormat="1" ht="12.75">
      <c r="H771" s="66"/>
    </row>
    <row r="772" s="21" customFormat="1" ht="12.75">
      <c r="H772" s="66"/>
    </row>
    <row r="773" s="21" customFormat="1" ht="12.75">
      <c r="H773" s="66"/>
    </row>
    <row r="774" s="21" customFormat="1" ht="12.75">
      <c r="H774" s="66"/>
    </row>
    <row r="775" s="21" customFormat="1" ht="12.75">
      <c r="H775" s="66"/>
    </row>
    <row r="776" s="21" customFormat="1" ht="12.75">
      <c r="H776" s="66"/>
    </row>
    <row r="777" s="21" customFormat="1" ht="12.75">
      <c r="H777" s="66"/>
    </row>
    <row r="778" s="21" customFormat="1" ht="12.75">
      <c r="H778" s="66"/>
    </row>
    <row r="779" s="21" customFormat="1" ht="12.75">
      <c r="H779" s="66"/>
    </row>
    <row r="780" s="21" customFormat="1" ht="12.75">
      <c r="H780" s="66"/>
    </row>
    <row r="781" s="21" customFormat="1" ht="12.75">
      <c r="H781" s="66"/>
    </row>
    <row r="782" s="21" customFormat="1" ht="12.75">
      <c r="H782" s="66"/>
    </row>
    <row r="783" s="21" customFormat="1" ht="12.75">
      <c r="H783" s="66"/>
    </row>
    <row r="784" s="21" customFormat="1" ht="12.75">
      <c r="H784" s="66"/>
    </row>
    <row r="785" s="21" customFormat="1" ht="12.75">
      <c r="H785" s="66"/>
    </row>
    <row r="786" s="21" customFormat="1" ht="12.75">
      <c r="H786" s="66"/>
    </row>
    <row r="787" s="21" customFormat="1" ht="12.75">
      <c r="H787" s="66"/>
    </row>
    <row r="788" s="21" customFormat="1" ht="12.75">
      <c r="H788" s="66"/>
    </row>
    <row r="789" s="21" customFormat="1" ht="12.75">
      <c r="H789" s="66"/>
    </row>
    <row r="790" s="21" customFormat="1" ht="12.75">
      <c r="H790" s="66"/>
    </row>
    <row r="791" s="21" customFormat="1" ht="12.75">
      <c r="H791" s="66"/>
    </row>
    <row r="792" s="21" customFormat="1" ht="12.75">
      <c r="H792" s="66"/>
    </row>
    <row r="793" s="21" customFormat="1" ht="12.75">
      <c r="H793" s="66"/>
    </row>
    <row r="794" s="21" customFormat="1" ht="12.75">
      <c r="H794" s="66"/>
    </row>
    <row r="795" s="21" customFormat="1" ht="12.75">
      <c r="H795" s="66"/>
    </row>
    <row r="796" s="21" customFormat="1" ht="12.75">
      <c r="H796" s="66"/>
    </row>
    <row r="797" s="21" customFormat="1" ht="12.75">
      <c r="H797" s="66"/>
    </row>
    <row r="798" s="21" customFormat="1" ht="12.75">
      <c r="H798" s="66"/>
    </row>
    <row r="799" s="21" customFormat="1" ht="12.75">
      <c r="H799" s="66"/>
    </row>
    <row r="800" s="21" customFormat="1" ht="12.75">
      <c r="H800" s="66"/>
    </row>
    <row r="801" s="21" customFormat="1" ht="12.75">
      <c r="H801" s="66"/>
    </row>
    <row r="802" s="21" customFormat="1" ht="12.75">
      <c r="H802" s="66"/>
    </row>
    <row r="803" s="21" customFormat="1" ht="12.75">
      <c r="H803" s="66"/>
    </row>
    <row r="804" s="21" customFormat="1" ht="12.75">
      <c r="H804" s="66"/>
    </row>
    <row r="805" s="21" customFormat="1" ht="12.75">
      <c r="H805" s="66"/>
    </row>
    <row r="806" s="21" customFormat="1" ht="12.75">
      <c r="H806" s="66"/>
    </row>
    <row r="807" s="21" customFormat="1" ht="12.75">
      <c r="H807" s="66"/>
    </row>
    <row r="808" s="21" customFormat="1" ht="12.75">
      <c r="H808" s="66"/>
    </row>
    <row r="809" s="21" customFormat="1" ht="12.75">
      <c r="H809" s="66"/>
    </row>
    <row r="810" s="21" customFormat="1" ht="12.75">
      <c r="H810" s="66"/>
    </row>
    <row r="811" s="21" customFormat="1" ht="12.75">
      <c r="H811" s="66"/>
    </row>
    <row r="812" s="21" customFormat="1" ht="12.75">
      <c r="H812" s="66"/>
    </row>
    <row r="813" s="21" customFormat="1" ht="12.75">
      <c r="H813" s="66"/>
    </row>
    <row r="814" s="21" customFormat="1" ht="12.75">
      <c r="H814" s="66"/>
    </row>
    <row r="815" s="21" customFormat="1" ht="12.75">
      <c r="H815" s="66"/>
    </row>
    <row r="816" s="21" customFormat="1" ht="12.75">
      <c r="H816" s="66"/>
    </row>
    <row r="817" s="21" customFormat="1" ht="12.75">
      <c r="H817" s="66"/>
    </row>
    <row r="818" s="21" customFormat="1" ht="12.75">
      <c r="H818" s="66"/>
    </row>
    <row r="819" s="21" customFormat="1" ht="12.75">
      <c r="H819" s="66"/>
    </row>
    <row r="820" s="21" customFormat="1" ht="12.75">
      <c r="H820" s="66"/>
    </row>
    <row r="821" s="21" customFormat="1" ht="12.75">
      <c r="H821" s="66"/>
    </row>
    <row r="822" s="21" customFormat="1" ht="12.75">
      <c r="H822" s="66"/>
    </row>
    <row r="823" s="21" customFormat="1" ht="12.75">
      <c r="H823" s="66"/>
    </row>
    <row r="824" s="21" customFormat="1" ht="12.75">
      <c r="H824" s="66"/>
    </row>
    <row r="825" s="21" customFormat="1" ht="12.75">
      <c r="H825" s="66"/>
    </row>
    <row r="826" s="21" customFormat="1" ht="12.75">
      <c r="H826" s="66"/>
    </row>
    <row r="827" s="21" customFormat="1" ht="12.75">
      <c r="H827" s="66"/>
    </row>
    <row r="828" s="21" customFormat="1" ht="12.75">
      <c r="H828" s="66"/>
    </row>
    <row r="829" s="21" customFormat="1" ht="12.75">
      <c r="H829" s="66"/>
    </row>
    <row r="830" s="21" customFormat="1" ht="12.75">
      <c r="H830" s="66"/>
    </row>
    <row r="831" s="21" customFormat="1" ht="12.75">
      <c r="H831" s="66"/>
    </row>
    <row r="832" s="21" customFormat="1" ht="12.75">
      <c r="H832" s="66"/>
    </row>
    <row r="833" s="21" customFormat="1" ht="12.75">
      <c r="H833" s="66"/>
    </row>
    <row r="834" s="21" customFormat="1" ht="12.75">
      <c r="H834" s="66"/>
    </row>
    <row r="835" s="21" customFormat="1" ht="12.75">
      <c r="H835" s="66"/>
    </row>
    <row r="836" s="21" customFormat="1" ht="12.75">
      <c r="H836" s="66"/>
    </row>
    <row r="837" s="21" customFormat="1" ht="12.75">
      <c r="H837" s="66"/>
    </row>
    <row r="838" s="21" customFormat="1" ht="12.75">
      <c r="H838" s="66"/>
    </row>
    <row r="839" s="21" customFormat="1" ht="12.75">
      <c r="H839" s="66"/>
    </row>
    <row r="840" s="21" customFormat="1" ht="12.75">
      <c r="H840" s="66"/>
    </row>
    <row r="841" s="21" customFormat="1" ht="12.75">
      <c r="H841" s="66"/>
    </row>
    <row r="842" s="21" customFormat="1" ht="12.75">
      <c r="H842" s="66"/>
    </row>
    <row r="843" s="21" customFormat="1" ht="12.75">
      <c r="H843" s="66"/>
    </row>
    <row r="844" s="21" customFormat="1" ht="12.75">
      <c r="H844" s="66"/>
    </row>
    <row r="845" s="21" customFormat="1" ht="12.75">
      <c r="H845" s="66"/>
    </row>
    <row r="846" s="21" customFormat="1" ht="12.75">
      <c r="H846" s="66"/>
    </row>
    <row r="847" s="21" customFormat="1" ht="12.75">
      <c r="H847" s="66"/>
    </row>
    <row r="848" s="21" customFormat="1" ht="12.75">
      <c r="H848" s="66"/>
    </row>
    <row r="849" s="21" customFormat="1" ht="12.75">
      <c r="H849" s="66"/>
    </row>
    <row r="850" s="21" customFormat="1" ht="12.75">
      <c r="H850" s="66"/>
    </row>
    <row r="851" s="21" customFormat="1" ht="12.75">
      <c r="H851" s="66"/>
    </row>
    <row r="852" s="21" customFormat="1" ht="12.75">
      <c r="H852" s="66"/>
    </row>
    <row r="853" s="21" customFormat="1" ht="12.75">
      <c r="H853" s="66"/>
    </row>
    <row r="854" s="21" customFormat="1" ht="12.75">
      <c r="H854" s="66"/>
    </row>
    <row r="855" s="21" customFormat="1" ht="12.75">
      <c r="H855" s="66"/>
    </row>
    <row r="856" s="21" customFormat="1" ht="12.75">
      <c r="H856" s="66"/>
    </row>
    <row r="857" s="21" customFormat="1" ht="12.75">
      <c r="H857" s="66"/>
    </row>
    <row r="858" s="21" customFormat="1" ht="12.75">
      <c r="H858" s="66"/>
    </row>
    <row r="859" s="21" customFormat="1" ht="12.75">
      <c r="H859" s="66"/>
    </row>
    <row r="860" s="21" customFormat="1" ht="12.75">
      <c r="H860" s="66"/>
    </row>
    <row r="861" s="21" customFormat="1" ht="12.75">
      <c r="H861" s="66"/>
    </row>
    <row r="862" s="21" customFormat="1" ht="12.75">
      <c r="H862" s="66"/>
    </row>
    <row r="863" s="21" customFormat="1" ht="12.75">
      <c r="H863" s="66"/>
    </row>
    <row r="864" s="21" customFormat="1" ht="12.75">
      <c r="H864" s="66"/>
    </row>
    <row r="865" s="21" customFormat="1" ht="12.75">
      <c r="H865" s="66"/>
    </row>
    <row r="866" s="21" customFormat="1" ht="12.75">
      <c r="H866" s="66"/>
    </row>
    <row r="867" s="21" customFormat="1" ht="12.75">
      <c r="H867" s="66"/>
    </row>
    <row r="868" s="21" customFormat="1" ht="12.75">
      <c r="H868" s="66"/>
    </row>
    <row r="869" s="21" customFormat="1" ht="12.75">
      <c r="H869" s="66"/>
    </row>
    <row r="870" s="21" customFormat="1" ht="12.75">
      <c r="H870" s="66"/>
    </row>
    <row r="871" s="21" customFormat="1" ht="12.75">
      <c r="H871" s="66"/>
    </row>
    <row r="872" s="21" customFormat="1" ht="12.75">
      <c r="H872" s="66"/>
    </row>
    <row r="873" s="21" customFormat="1" ht="12.75">
      <c r="H873" s="66"/>
    </row>
    <row r="874" s="21" customFormat="1" ht="12.75">
      <c r="H874" s="66"/>
    </row>
    <row r="875" s="21" customFormat="1" ht="12.75">
      <c r="H875" s="66"/>
    </row>
    <row r="876" s="21" customFormat="1" ht="12.75">
      <c r="H876" s="66"/>
    </row>
    <row r="877" s="21" customFormat="1" ht="12.75">
      <c r="H877" s="66"/>
    </row>
    <row r="878" s="21" customFormat="1" ht="12.75">
      <c r="H878" s="66"/>
    </row>
    <row r="879" s="21" customFormat="1" ht="12.75">
      <c r="H879" s="66"/>
    </row>
    <row r="880" s="21" customFormat="1" ht="12.75">
      <c r="H880" s="66"/>
    </row>
    <row r="881" s="21" customFormat="1" ht="12.75">
      <c r="H881" s="66"/>
    </row>
    <row r="882" s="21" customFormat="1" ht="12.75">
      <c r="H882" s="66"/>
    </row>
    <row r="883" s="21" customFormat="1" ht="12.75">
      <c r="H883" s="66"/>
    </row>
    <row r="884" s="21" customFormat="1" ht="12.75">
      <c r="H884" s="66"/>
    </row>
    <row r="885" s="21" customFormat="1" ht="12.75">
      <c r="H885" s="66"/>
    </row>
    <row r="886" s="21" customFormat="1" ht="12.75">
      <c r="H886" s="66"/>
    </row>
    <row r="887" s="21" customFormat="1" ht="12.75">
      <c r="H887" s="66"/>
    </row>
    <row r="888" s="21" customFormat="1" ht="12.75">
      <c r="H888" s="66"/>
    </row>
    <row r="889" s="21" customFormat="1" ht="12.75">
      <c r="H889" s="66"/>
    </row>
    <row r="890" s="21" customFormat="1" ht="12.75">
      <c r="H890" s="66"/>
    </row>
    <row r="891" s="21" customFormat="1" ht="12.75">
      <c r="H891" s="66"/>
    </row>
    <row r="892" s="21" customFormat="1" ht="12.75">
      <c r="H892" s="66"/>
    </row>
    <row r="893" s="21" customFormat="1" ht="12.75">
      <c r="H893" s="66"/>
    </row>
    <row r="894" s="21" customFormat="1" ht="12.75">
      <c r="H894" s="66"/>
    </row>
    <row r="895" s="21" customFormat="1" ht="12.75">
      <c r="H895" s="66"/>
    </row>
    <row r="896" s="21" customFormat="1" ht="12.75">
      <c r="H896" s="66"/>
    </row>
    <row r="897" s="21" customFormat="1" ht="12.75">
      <c r="H897" s="66"/>
    </row>
    <row r="898" s="21" customFormat="1" ht="12.75">
      <c r="H898" s="66"/>
    </row>
    <row r="899" s="21" customFormat="1" ht="12.75">
      <c r="H899" s="66"/>
    </row>
    <row r="900" s="21" customFormat="1" ht="12.75">
      <c r="H900" s="66"/>
    </row>
    <row r="901" s="21" customFormat="1" ht="12.75">
      <c r="H901" s="66"/>
    </row>
    <row r="902" s="21" customFormat="1" ht="12.75">
      <c r="H902" s="66"/>
    </row>
    <row r="903" s="21" customFormat="1" ht="12.75">
      <c r="H903" s="66"/>
    </row>
    <row r="904" s="21" customFormat="1" ht="12.75">
      <c r="H904" s="66"/>
    </row>
    <row r="905" s="21" customFormat="1" ht="12.75">
      <c r="H905" s="66"/>
    </row>
    <row r="906" s="21" customFormat="1" ht="12.75">
      <c r="H906" s="66"/>
    </row>
    <row r="907" s="21" customFormat="1" ht="12.75">
      <c r="H907" s="66"/>
    </row>
    <row r="908" s="21" customFormat="1" ht="12.75">
      <c r="H908" s="66"/>
    </row>
    <row r="909" s="21" customFormat="1" ht="12.75">
      <c r="H909" s="66"/>
    </row>
    <row r="910" s="21" customFormat="1" ht="12.75">
      <c r="H910" s="66"/>
    </row>
    <row r="911" s="21" customFormat="1" ht="12.75">
      <c r="H911" s="66"/>
    </row>
    <row r="912" s="21" customFormat="1" ht="12.75">
      <c r="H912" s="66"/>
    </row>
    <row r="913" s="21" customFormat="1" ht="12.75">
      <c r="H913" s="66"/>
    </row>
    <row r="914" s="21" customFormat="1" ht="12.75">
      <c r="H914" s="66"/>
    </row>
    <row r="915" s="21" customFormat="1" ht="12.75">
      <c r="H915" s="66"/>
    </row>
    <row r="916" s="21" customFormat="1" ht="12.75">
      <c r="H916" s="66"/>
    </row>
    <row r="917" s="21" customFormat="1" ht="12.75">
      <c r="H917" s="66"/>
    </row>
    <row r="918" s="21" customFormat="1" ht="12.75">
      <c r="H918" s="66"/>
    </row>
    <row r="919" s="21" customFormat="1" ht="12.75">
      <c r="H919" s="66"/>
    </row>
    <row r="920" s="21" customFormat="1" ht="12.75">
      <c r="H920" s="66"/>
    </row>
    <row r="921" s="21" customFormat="1" ht="12.75">
      <c r="H921" s="66"/>
    </row>
    <row r="922" s="21" customFormat="1" ht="12.75">
      <c r="H922" s="66"/>
    </row>
    <row r="923" s="21" customFormat="1" ht="12.75">
      <c r="H923" s="66"/>
    </row>
    <row r="924" s="21" customFormat="1" ht="12.75">
      <c r="H924" s="66"/>
    </row>
    <row r="925" s="21" customFormat="1" ht="12.75">
      <c r="H925" s="66"/>
    </row>
    <row r="926" s="21" customFormat="1" ht="12.75">
      <c r="H926" s="66"/>
    </row>
    <row r="927" s="21" customFormat="1" ht="12.75">
      <c r="H927" s="66"/>
    </row>
    <row r="928" s="21" customFormat="1" ht="12.75">
      <c r="H928" s="66"/>
    </row>
    <row r="929" s="21" customFormat="1" ht="12.75">
      <c r="H929" s="66"/>
    </row>
    <row r="930" s="21" customFormat="1" ht="12.75">
      <c r="H930" s="66"/>
    </row>
    <row r="931" s="21" customFormat="1" ht="12.75">
      <c r="H931" s="66"/>
    </row>
    <row r="932" s="21" customFormat="1" ht="12.75">
      <c r="H932" s="66"/>
    </row>
    <row r="933" s="21" customFormat="1" ht="12.75">
      <c r="H933" s="66"/>
    </row>
    <row r="934" s="21" customFormat="1" ht="12.75">
      <c r="H934" s="66"/>
    </row>
    <row r="935" s="21" customFormat="1" ht="12.75">
      <c r="H935" s="66"/>
    </row>
    <row r="936" s="21" customFormat="1" ht="12.75">
      <c r="H936" s="66"/>
    </row>
    <row r="937" s="21" customFormat="1" ht="12.75">
      <c r="H937" s="66"/>
    </row>
    <row r="938" s="21" customFormat="1" ht="12.75">
      <c r="H938" s="66"/>
    </row>
    <row r="939" s="21" customFormat="1" ht="12.75">
      <c r="H939" s="66"/>
    </row>
    <row r="940" s="21" customFormat="1" ht="12.75">
      <c r="H940" s="66"/>
    </row>
    <row r="941" s="21" customFormat="1" ht="12.75">
      <c r="H941" s="66"/>
    </row>
    <row r="942" s="21" customFormat="1" ht="12.75">
      <c r="H942" s="66"/>
    </row>
    <row r="943" s="21" customFormat="1" ht="12.75">
      <c r="H943" s="66"/>
    </row>
    <row r="944" s="21" customFormat="1" ht="12.75">
      <c r="H944" s="66"/>
    </row>
    <row r="945" s="21" customFormat="1" ht="12.75">
      <c r="H945" s="66"/>
    </row>
    <row r="946" s="21" customFormat="1" ht="12.75">
      <c r="H946" s="66"/>
    </row>
    <row r="947" s="21" customFormat="1" ht="12.75">
      <c r="H947" s="66"/>
    </row>
    <row r="948" s="21" customFormat="1" ht="12.75">
      <c r="H948" s="66"/>
    </row>
    <row r="949" s="21" customFormat="1" ht="12.75">
      <c r="H949" s="66"/>
    </row>
    <row r="950" s="21" customFormat="1" ht="12.75">
      <c r="H950" s="66"/>
    </row>
    <row r="951" s="21" customFormat="1" ht="12.75">
      <c r="H951" s="66"/>
    </row>
    <row r="952" s="21" customFormat="1" ht="12.75">
      <c r="H952" s="66"/>
    </row>
    <row r="953" s="21" customFormat="1" ht="12.75">
      <c r="H953" s="66"/>
    </row>
    <row r="954" s="21" customFormat="1" ht="12.75">
      <c r="H954" s="66"/>
    </row>
    <row r="955" s="21" customFormat="1" ht="12.75">
      <c r="H955" s="66"/>
    </row>
    <row r="956" s="21" customFormat="1" ht="12.75">
      <c r="H956" s="66"/>
    </row>
    <row r="957" s="21" customFormat="1" ht="12.75">
      <c r="H957" s="66"/>
    </row>
    <row r="958" s="21" customFormat="1" ht="12.75">
      <c r="H958" s="66"/>
    </row>
    <row r="959" s="21" customFormat="1" ht="12.75">
      <c r="H959" s="66"/>
    </row>
    <row r="960" s="21" customFormat="1" ht="12.75">
      <c r="H960" s="66"/>
    </row>
    <row r="961" s="21" customFormat="1" ht="12.75">
      <c r="H961" s="66"/>
    </row>
    <row r="962" s="21" customFormat="1" ht="12.75">
      <c r="H962" s="66"/>
    </row>
    <row r="963" s="21" customFormat="1" ht="12.75">
      <c r="H963" s="66"/>
    </row>
    <row r="964" s="21" customFormat="1" ht="12.75">
      <c r="H964" s="66"/>
    </row>
    <row r="965" s="21" customFormat="1" ht="12.75">
      <c r="H965" s="66"/>
    </row>
    <row r="966" s="21" customFormat="1" ht="12.75">
      <c r="H966" s="66"/>
    </row>
    <row r="967" s="21" customFormat="1" ht="12.75">
      <c r="H967" s="66"/>
    </row>
    <row r="968" s="21" customFormat="1" ht="12.75">
      <c r="H968" s="66"/>
    </row>
    <row r="969" s="21" customFormat="1" ht="12.75">
      <c r="H969" s="66"/>
    </row>
    <row r="970" s="21" customFormat="1" ht="12.75">
      <c r="H970" s="66"/>
    </row>
    <row r="971" s="21" customFormat="1" ht="12.75">
      <c r="H971" s="66"/>
    </row>
    <row r="972" s="21" customFormat="1" ht="12.75">
      <c r="H972" s="66"/>
    </row>
    <row r="973" s="21" customFormat="1" ht="12.75">
      <c r="H973" s="66"/>
    </row>
    <row r="974" s="21" customFormat="1" ht="12.75">
      <c r="H974" s="66"/>
    </row>
    <row r="975" s="21" customFormat="1" ht="12.75">
      <c r="H975" s="66"/>
    </row>
    <row r="976" s="21" customFormat="1" ht="12.75">
      <c r="H976" s="66"/>
    </row>
    <row r="977" s="21" customFormat="1" ht="12.75">
      <c r="H977" s="66"/>
    </row>
    <row r="978" s="21" customFormat="1" ht="12.75">
      <c r="H978" s="66"/>
    </row>
    <row r="979" s="21" customFormat="1" ht="12.75">
      <c r="H979" s="66"/>
    </row>
    <row r="980" s="21" customFormat="1" ht="12.75">
      <c r="H980" s="66"/>
    </row>
    <row r="981" s="21" customFormat="1" ht="12.75">
      <c r="H981" s="66"/>
    </row>
    <row r="982" s="21" customFormat="1" ht="12.75">
      <c r="H982" s="66"/>
    </row>
    <row r="983" s="21" customFormat="1" ht="12.75">
      <c r="H983" s="66"/>
    </row>
    <row r="984" s="21" customFormat="1" ht="12.75">
      <c r="H984" s="66"/>
    </row>
    <row r="985" s="21" customFormat="1" ht="12.75">
      <c r="H985" s="66"/>
    </row>
    <row r="986" s="21" customFormat="1" ht="12.75">
      <c r="H986" s="66"/>
    </row>
    <row r="987" s="21" customFormat="1" ht="12.75">
      <c r="H987" s="66"/>
    </row>
    <row r="988" s="21" customFormat="1" ht="12.75">
      <c r="H988" s="66"/>
    </row>
    <row r="989" s="21" customFormat="1" ht="12.75">
      <c r="H989" s="66"/>
    </row>
    <row r="990" s="21" customFormat="1" ht="12.75">
      <c r="H990" s="66"/>
    </row>
    <row r="991" s="21" customFormat="1" ht="12.75">
      <c r="H991" s="66"/>
    </row>
    <row r="992" s="21" customFormat="1" ht="12.75">
      <c r="H992" s="66"/>
    </row>
    <row r="993" s="21" customFormat="1" ht="12.75">
      <c r="H993" s="66"/>
    </row>
    <row r="994" s="21" customFormat="1" ht="12.75">
      <c r="H994" s="66"/>
    </row>
    <row r="995" s="21" customFormat="1" ht="12.75">
      <c r="H995" s="66"/>
    </row>
    <row r="996" s="21" customFormat="1" ht="12.75">
      <c r="H996" s="66"/>
    </row>
    <row r="997" s="21" customFormat="1" ht="12.75">
      <c r="H997" s="66"/>
    </row>
    <row r="998" s="21" customFormat="1" ht="12.75">
      <c r="H998" s="66"/>
    </row>
    <row r="999" s="21" customFormat="1" ht="12.75">
      <c r="H999" s="66"/>
    </row>
    <row r="1000" s="21" customFormat="1" ht="12.75">
      <c r="H1000" s="66"/>
    </row>
    <row r="1001" s="21" customFormat="1" ht="12.75">
      <c r="H1001" s="66"/>
    </row>
    <row r="1002" s="21" customFormat="1" ht="12.75">
      <c r="H1002" s="66"/>
    </row>
    <row r="1003" s="21" customFormat="1" ht="12.75">
      <c r="H1003" s="66"/>
    </row>
    <row r="1004" s="21" customFormat="1" ht="12.75">
      <c r="H1004" s="66"/>
    </row>
    <row r="1005" s="21" customFormat="1" ht="12.75">
      <c r="H1005" s="66"/>
    </row>
    <row r="1006" s="21" customFormat="1" ht="12.75">
      <c r="H1006" s="66"/>
    </row>
    <row r="1007" s="21" customFormat="1" ht="12.75">
      <c r="H1007" s="66"/>
    </row>
    <row r="1008" s="21" customFormat="1" ht="12.75">
      <c r="H1008" s="66"/>
    </row>
    <row r="1009" s="21" customFormat="1" ht="12.75">
      <c r="H1009" s="66"/>
    </row>
    <row r="1010" s="21" customFormat="1" ht="12.75">
      <c r="H1010" s="66"/>
    </row>
    <row r="1011" s="21" customFormat="1" ht="12.75">
      <c r="H1011" s="66"/>
    </row>
    <row r="1012" s="21" customFormat="1" ht="12.75">
      <c r="H1012" s="66"/>
    </row>
    <row r="1013" s="21" customFormat="1" ht="12.75">
      <c r="H1013" s="66"/>
    </row>
    <row r="1014" s="21" customFormat="1" ht="12.75">
      <c r="H1014" s="66"/>
    </row>
    <row r="1015" s="21" customFormat="1" ht="12.75">
      <c r="H1015" s="66"/>
    </row>
    <row r="1016" s="21" customFormat="1" ht="12.75">
      <c r="H1016" s="66"/>
    </row>
    <row r="1017" s="21" customFormat="1" ht="12.75">
      <c r="H1017" s="66"/>
    </row>
    <row r="1018" s="21" customFormat="1" ht="12.75">
      <c r="H1018" s="66"/>
    </row>
    <row r="1019" s="21" customFormat="1" ht="12.75">
      <c r="H1019" s="66"/>
    </row>
    <row r="1020" s="21" customFormat="1" ht="12.75">
      <c r="H1020" s="66"/>
    </row>
    <row r="1021" s="21" customFormat="1" ht="12.75">
      <c r="H1021" s="66"/>
    </row>
    <row r="1022" s="21" customFormat="1" ht="12.75">
      <c r="H1022" s="66"/>
    </row>
    <row r="1023" s="21" customFormat="1" ht="12.75">
      <c r="H1023" s="66"/>
    </row>
    <row r="1024" s="21" customFormat="1" ht="12.75">
      <c r="H1024" s="66"/>
    </row>
    <row r="1025" s="21" customFormat="1" ht="12.75">
      <c r="H1025" s="66"/>
    </row>
    <row r="1026" s="21" customFormat="1" ht="12.75">
      <c r="H1026" s="66"/>
    </row>
    <row r="1027" s="21" customFormat="1" ht="12.75">
      <c r="H1027" s="66"/>
    </row>
    <row r="1028" s="21" customFormat="1" ht="12.75">
      <c r="H1028" s="66"/>
    </row>
    <row r="1029" s="21" customFormat="1" ht="12.75">
      <c r="H1029" s="66"/>
    </row>
    <row r="1030" s="21" customFormat="1" ht="12.75">
      <c r="H1030" s="66"/>
    </row>
    <row r="1031" s="21" customFormat="1" ht="12.75">
      <c r="H1031" s="66"/>
    </row>
    <row r="1032" s="21" customFormat="1" ht="12.75">
      <c r="H1032" s="66"/>
    </row>
    <row r="1033" s="21" customFormat="1" ht="12.75">
      <c r="H1033" s="66"/>
    </row>
    <row r="1034" s="21" customFormat="1" ht="12.75">
      <c r="H1034" s="66"/>
    </row>
    <row r="1035" s="21" customFormat="1" ht="12.75">
      <c r="H1035" s="66"/>
    </row>
    <row r="1036" s="21" customFormat="1" ht="12.75">
      <c r="H1036" s="66"/>
    </row>
    <row r="1037" s="21" customFormat="1" ht="12.75">
      <c r="H1037" s="66"/>
    </row>
    <row r="1038" s="21" customFormat="1" ht="12.75">
      <c r="H1038" s="66"/>
    </row>
    <row r="1039" s="21" customFormat="1" ht="12.75">
      <c r="H1039" s="66"/>
    </row>
    <row r="1040" s="21" customFormat="1" ht="12.75">
      <c r="H1040" s="66"/>
    </row>
    <row r="1041" s="21" customFormat="1" ht="12.75">
      <c r="H1041" s="66"/>
    </row>
    <row r="1042" s="21" customFormat="1" ht="12.75">
      <c r="H1042" s="66"/>
    </row>
    <row r="1043" s="21" customFormat="1" ht="12.75">
      <c r="H1043" s="66"/>
    </row>
    <row r="1044" s="21" customFormat="1" ht="12.75">
      <c r="H1044" s="66"/>
    </row>
    <row r="1045" s="21" customFormat="1" ht="12.75">
      <c r="H1045" s="66"/>
    </row>
    <row r="1046" s="21" customFormat="1" ht="12.75">
      <c r="H1046" s="66"/>
    </row>
    <row r="1047" s="21" customFormat="1" ht="12.75">
      <c r="H1047" s="66"/>
    </row>
    <row r="1048" s="21" customFormat="1" ht="12.75">
      <c r="H1048" s="66"/>
    </row>
    <row r="1049" s="21" customFormat="1" ht="12.75">
      <c r="H1049" s="66"/>
    </row>
    <row r="1050" s="21" customFormat="1" ht="12.75">
      <c r="H1050" s="66"/>
    </row>
    <row r="1051" s="21" customFormat="1" ht="12.75">
      <c r="H1051" s="66"/>
    </row>
    <row r="1052" s="21" customFormat="1" ht="12.75">
      <c r="H1052" s="66"/>
    </row>
    <row r="1053" s="21" customFormat="1" ht="12.75">
      <c r="H1053" s="66"/>
    </row>
    <row r="1054" s="21" customFormat="1" ht="12.75">
      <c r="H1054" s="66"/>
    </row>
    <row r="1055" s="21" customFormat="1" ht="12.75">
      <c r="H1055" s="66"/>
    </row>
    <row r="1056" s="21" customFormat="1" ht="12.75">
      <c r="H1056" s="66"/>
    </row>
    <row r="1057" s="21" customFormat="1" ht="12.75">
      <c r="H1057" s="66"/>
    </row>
    <row r="1058" s="21" customFormat="1" ht="12.75">
      <c r="H1058" s="66"/>
    </row>
    <row r="1059" s="21" customFormat="1" ht="12.75">
      <c r="H1059" s="66"/>
    </row>
    <row r="1060" s="21" customFormat="1" ht="12.75">
      <c r="H1060" s="66"/>
    </row>
    <row r="1061" s="21" customFormat="1" ht="12.75">
      <c r="H1061" s="66"/>
    </row>
    <row r="1062" s="21" customFormat="1" ht="12.75">
      <c r="H1062" s="66"/>
    </row>
    <row r="1063" s="21" customFormat="1" ht="12.75">
      <c r="H1063" s="66"/>
    </row>
    <row r="1064" s="21" customFormat="1" ht="12.75">
      <c r="H1064" s="66"/>
    </row>
    <row r="1065" s="21" customFormat="1" ht="12.75">
      <c r="H1065" s="66"/>
    </row>
    <row r="1066" s="21" customFormat="1" ht="12.75">
      <c r="H1066" s="66"/>
    </row>
    <row r="1067" s="21" customFormat="1" ht="12.75">
      <c r="H1067" s="66"/>
    </row>
    <row r="1068" s="21" customFormat="1" ht="12.75">
      <c r="H1068" s="66"/>
    </row>
    <row r="1069" s="21" customFormat="1" ht="12.75">
      <c r="H1069" s="66"/>
    </row>
    <row r="1070" s="21" customFormat="1" ht="12.75">
      <c r="H1070" s="66"/>
    </row>
    <row r="1071" s="21" customFormat="1" ht="12.75">
      <c r="H1071" s="66"/>
    </row>
    <row r="1072" s="21" customFormat="1" ht="12.75">
      <c r="H1072" s="66"/>
    </row>
    <row r="1073" s="21" customFormat="1" ht="12.75">
      <c r="H1073" s="66"/>
    </row>
    <row r="1074" s="21" customFormat="1" ht="12.75">
      <c r="H1074" s="66"/>
    </row>
    <row r="1075" s="21" customFormat="1" ht="12.75">
      <c r="H1075" s="66"/>
    </row>
    <row r="1076" s="21" customFormat="1" ht="12.75">
      <c r="H1076" s="66"/>
    </row>
    <row r="1077" s="21" customFormat="1" ht="12.75">
      <c r="H1077" s="66"/>
    </row>
    <row r="1078" s="21" customFormat="1" ht="12.75">
      <c r="H1078" s="66"/>
    </row>
    <row r="1079" s="21" customFormat="1" ht="12.75">
      <c r="H1079" s="66"/>
    </row>
    <row r="1080" s="21" customFormat="1" ht="12.75">
      <c r="H1080" s="66"/>
    </row>
    <row r="1081" s="21" customFormat="1" ht="12.75">
      <c r="H1081" s="66"/>
    </row>
    <row r="1082" s="21" customFormat="1" ht="12.75">
      <c r="H1082" s="66"/>
    </row>
    <row r="1083" s="21" customFormat="1" ht="12.75">
      <c r="H1083" s="66"/>
    </row>
    <row r="1084" s="21" customFormat="1" ht="12.75">
      <c r="H1084" s="66"/>
    </row>
    <row r="1085" s="21" customFormat="1" ht="12.75">
      <c r="H1085" s="66"/>
    </row>
    <row r="1086" s="21" customFormat="1" ht="12.75">
      <c r="H1086" s="66"/>
    </row>
    <row r="1087" s="21" customFormat="1" ht="12.75">
      <c r="H1087" s="66"/>
    </row>
    <row r="1088" s="21" customFormat="1" ht="12.75">
      <c r="H1088" s="66"/>
    </row>
    <row r="1089" s="21" customFormat="1" ht="12.75">
      <c r="H1089" s="66"/>
    </row>
    <row r="1090" s="21" customFormat="1" ht="12.75">
      <c r="H1090" s="66"/>
    </row>
    <row r="1091" s="21" customFormat="1" ht="12.75">
      <c r="H1091" s="66"/>
    </row>
    <row r="1092" s="21" customFormat="1" ht="12.75">
      <c r="H1092" s="66"/>
    </row>
    <row r="1093" s="21" customFormat="1" ht="12.75">
      <c r="H1093" s="66"/>
    </row>
    <row r="1094" s="21" customFormat="1" ht="12.75">
      <c r="H1094" s="66"/>
    </row>
    <row r="1095" s="21" customFormat="1" ht="12.75">
      <c r="H1095" s="66"/>
    </row>
    <row r="1096" s="21" customFormat="1" ht="12.75">
      <c r="H1096" s="66"/>
    </row>
    <row r="1097" s="21" customFormat="1" ht="12.75">
      <c r="H1097" s="66"/>
    </row>
    <row r="1098" s="21" customFormat="1" ht="12.75">
      <c r="H1098" s="66"/>
    </row>
    <row r="1099" s="21" customFormat="1" ht="12.75">
      <c r="H1099" s="66"/>
    </row>
    <row r="1100" s="21" customFormat="1" ht="12.75">
      <c r="H1100" s="66"/>
    </row>
    <row r="1101" s="21" customFormat="1" ht="12.75">
      <c r="H1101" s="66"/>
    </row>
    <row r="1102" s="21" customFormat="1" ht="12.75">
      <c r="H1102" s="66"/>
    </row>
    <row r="1103" s="21" customFormat="1" ht="12.75">
      <c r="H1103" s="66"/>
    </row>
    <row r="1104" s="21" customFormat="1" ht="12.75">
      <c r="H1104" s="66"/>
    </row>
    <row r="1105" s="21" customFormat="1" ht="12.75">
      <c r="H1105" s="66"/>
    </row>
    <row r="1106" s="21" customFormat="1" ht="12.75">
      <c r="H1106" s="66"/>
    </row>
    <row r="1107" s="21" customFormat="1" ht="12.75">
      <c r="H1107" s="66"/>
    </row>
    <row r="1108" s="21" customFormat="1" ht="12.75">
      <c r="H1108" s="66"/>
    </row>
    <row r="1109" s="21" customFormat="1" ht="12.75">
      <c r="H1109" s="66"/>
    </row>
    <row r="1110" s="21" customFormat="1" ht="12.75">
      <c r="H1110" s="66"/>
    </row>
    <row r="1111" s="21" customFormat="1" ht="12.75">
      <c r="H1111" s="66"/>
    </row>
    <row r="1112" s="21" customFormat="1" ht="12.75">
      <c r="H1112" s="66"/>
    </row>
    <row r="1113" s="21" customFormat="1" ht="12.75">
      <c r="H1113" s="66"/>
    </row>
    <row r="1114" s="21" customFormat="1" ht="12.75">
      <c r="H1114" s="66"/>
    </row>
    <row r="1115" s="21" customFormat="1" ht="12.75">
      <c r="H1115" s="66"/>
    </row>
    <row r="1116" s="21" customFormat="1" ht="12.75">
      <c r="H1116" s="66"/>
    </row>
    <row r="1117" s="21" customFormat="1" ht="12.75">
      <c r="H1117" s="66"/>
    </row>
    <row r="1118" s="21" customFormat="1" ht="12.75">
      <c r="H1118" s="66"/>
    </row>
    <row r="1119" s="21" customFormat="1" ht="12.75">
      <c r="H1119" s="66"/>
    </row>
    <row r="1120" s="21" customFormat="1" ht="12.75">
      <c r="H1120" s="66"/>
    </row>
    <row r="1121" s="21" customFormat="1" ht="12.75">
      <c r="H1121" s="66"/>
    </row>
    <row r="1122" s="21" customFormat="1" ht="12.75">
      <c r="H1122" s="66"/>
    </row>
    <row r="1123" s="21" customFormat="1" ht="12.75">
      <c r="H1123" s="66"/>
    </row>
    <row r="1124" s="21" customFormat="1" ht="12.75">
      <c r="H1124" s="66"/>
    </row>
    <row r="1125" s="21" customFormat="1" ht="12.75">
      <c r="H1125" s="66"/>
    </row>
    <row r="1126" s="21" customFormat="1" ht="12.75">
      <c r="H1126" s="66"/>
    </row>
    <row r="1127" s="21" customFormat="1" ht="12.75">
      <c r="H1127" s="66"/>
    </row>
    <row r="1128" s="21" customFormat="1" ht="12.75">
      <c r="H1128" s="66"/>
    </row>
    <row r="1129" s="21" customFormat="1" ht="12.75">
      <c r="H1129" s="66"/>
    </row>
    <row r="1130" s="21" customFormat="1" ht="12.75">
      <c r="H1130" s="66"/>
    </row>
    <row r="1131" s="21" customFormat="1" ht="12.75">
      <c r="H1131" s="66"/>
    </row>
    <row r="1132" s="21" customFormat="1" ht="12.75">
      <c r="H1132" s="66"/>
    </row>
    <row r="1133" s="21" customFormat="1" ht="12.75">
      <c r="H1133" s="66"/>
    </row>
    <row r="1134" s="21" customFormat="1" ht="12.75">
      <c r="H1134" s="66"/>
    </row>
    <row r="1135" s="21" customFormat="1" ht="12.75">
      <c r="H1135" s="66"/>
    </row>
    <row r="1136" s="21" customFormat="1" ht="12.75">
      <c r="H1136" s="66"/>
    </row>
    <row r="1137" s="21" customFormat="1" ht="12.75">
      <c r="H1137" s="66"/>
    </row>
    <row r="1138" s="21" customFormat="1" ht="12.75">
      <c r="H1138" s="66"/>
    </row>
    <row r="1139" s="21" customFormat="1" ht="12.75">
      <c r="H1139" s="66"/>
    </row>
    <row r="1140" s="21" customFormat="1" ht="12.75">
      <c r="H1140" s="66"/>
    </row>
    <row r="1141" s="21" customFormat="1" ht="12.75">
      <c r="H1141" s="66"/>
    </row>
    <row r="1142" s="21" customFormat="1" ht="12.75">
      <c r="H1142" s="66"/>
    </row>
    <row r="1143" s="21" customFormat="1" ht="12.75">
      <c r="H1143" s="66"/>
    </row>
    <row r="1144" s="21" customFormat="1" ht="12.75">
      <c r="H1144" s="66"/>
    </row>
    <row r="1145" s="21" customFormat="1" ht="12.75">
      <c r="H1145" s="66"/>
    </row>
    <row r="1146" s="21" customFormat="1" ht="12.75">
      <c r="H1146" s="66"/>
    </row>
    <row r="1147" s="21" customFormat="1" ht="12.75">
      <c r="H1147" s="66"/>
    </row>
    <row r="1148" s="21" customFormat="1" ht="12.75">
      <c r="H1148" s="66"/>
    </row>
    <row r="1149" s="21" customFormat="1" ht="12.75">
      <c r="H1149" s="66"/>
    </row>
    <row r="1150" s="21" customFormat="1" ht="12.75">
      <c r="H1150" s="66"/>
    </row>
    <row r="1151" s="21" customFormat="1" ht="12.75">
      <c r="H1151" s="66"/>
    </row>
    <row r="1152" s="21" customFormat="1" ht="12.75">
      <c r="H1152" s="66"/>
    </row>
    <row r="1153" s="21" customFormat="1" ht="12.75">
      <c r="H1153" s="66"/>
    </row>
    <row r="1154" s="21" customFormat="1" ht="12.75">
      <c r="H1154" s="66"/>
    </row>
    <row r="1155" s="21" customFormat="1" ht="12.75">
      <c r="H1155" s="66"/>
    </row>
    <row r="1156" s="21" customFormat="1" ht="12.75">
      <c r="H1156" s="66"/>
    </row>
    <row r="1157" s="21" customFormat="1" ht="12.75">
      <c r="H1157" s="66"/>
    </row>
    <row r="1158" s="21" customFormat="1" ht="12.75">
      <c r="H1158" s="66"/>
    </row>
    <row r="1159" s="21" customFormat="1" ht="12.75">
      <c r="H1159" s="66"/>
    </row>
    <row r="1160" s="21" customFormat="1" ht="12.75">
      <c r="H1160" s="66"/>
    </row>
    <row r="1161" s="21" customFormat="1" ht="12.75">
      <c r="H1161" s="66"/>
    </row>
    <row r="1162" s="21" customFormat="1" ht="12.75">
      <c r="H1162" s="66"/>
    </row>
    <row r="1163" s="21" customFormat="1" ht="12.75">
      <c r="H1163" s="66"/>
    </row>
    <row r="1164" s="21" customFormat="1" ht="12.75">
      <c r="H1164" s="66"/>
    </row>
    <row r="1165" s="21" customFormat="1" ht="12.75">
      <c r="H1165" s="66"/>
    </row>
    <row r="1166" s="21" customFormat="1" ht="12.75">
      <c r="H1166" s="66"/>
    </row>
    <row r="1167" s="21" customFormat="1" ht="12.75">
      <c r="H1167" s="66"/>
    </row>
    <row r="1168" s="21" customFormat="1" ht="12.75">
      <c r="H1168" s="66"/>
    </row>
    <row r="1169" s="21" customFormat="1" ht="12.75">
      <c r="H1169" s="66"/>
    </row>
    <row r="1170" s="21" customFormat="1" ht="12.75">
      <c r="H1170" s="66"/>
    </row>
    <row r="1171" s="21" customFormat="1" ht="12.75">
      <c r="H1171" s="66"/>
    </row>
    <row r="1172" s="21" customFormat="1" ht="12.75">
      <c r="H1172" s="66"/>
    </row>
    <row r="1173" s="21" customFormat="1" ht="12.75">
      <c r="H1173" s="66"/>
    </row>
    <row r="1174" s="21" customFormat="1" ht="12.75">
      <c r="H1174" s="66"/>
    </row>
    <row r="1175" s="21" customFormat="1" ht="12.75">
      <c r="H1175" s="66"/>
    </row>
    <row r="1176" s="21" customFormat="1" ht="12.75">
      <c r="H1176" s="66"/>
    </row>
    <row r="1177" s="21" customFormat="1" ht="12.75">
      <c r="H1177" s="66"/>
    </row>
    <row r="1178" s="21" customFormat="1" ht="12.75">
      <c r="H1178" s="66"/>
    </row>
    <row r="1179" s="21" customFormat="1" ht="12.75">
      <c r="H1179" s="66"/>
    </row>
    <row r="1180" s="21" customFormat="1" ht="12.75">
      <c r="H1180" s="66"/>
    </row>
    <row r="1181" s="21" customFormat="1" ht="12.75">
      <c r="H1181" s="66"/>
    </row>
    <row r="1182" s="21" customFormat="1" ht="12.75">
      <c r="H1182" s="66"/>
    </row>
    <row r="1183" s="21" customFormat="1" ht="12.75">
      <c r="H1183" s="66"/>
    </row>
    <row r="1184" s="21" customFormat="1" ht="12.75">
      <c r="H1184" s="66"/>
    </row>
    <row r="1185" s="21" customFormat="1" ht="12.75">
      <c r="H1185" s="66"/>
    </row>
    <row r="1186" s="21" customFormat="1" ht="12.75">
      <c r="H1186" s="66"/>
    </row>
    <row r="1187" s="21" customFormat="1" ht="12.75">
      <c r="H1187" s="66"/>
    </row>
    <row r="1188" s="21" customFormat="1" ht="12.75">
      <c r="H1188" s="66"/>
    </row>
    <row r="1189" s="21" customFormat="1" ht="12.75">
      <c r="H1189" s="66"/>
    </row>
    <row r="1190" s="21" customFormat="1" ht="12.75">
      <c r="H1190" s="66"/>
    </row>
    <row r="1191" s="21" customFormat="1" ht="12.75">
      <c r="H1191" s="66"/>
    </row>
    <row r="1192" s="21" customFormat="1" ht="12.75">
      <c r="H1192" s="66"/>
    </row>
    <row r="1193" s="21" customFormat="1" ht="12.75">
      <c r="H1193" s="66"/>
    </row>
    <row r="1194" s="21" customFormat="1" ht="12.75">
      <c r="H1194" s="66"/>
    </row>
    <row r="1195" s="21" customFormat="1" ht="12.75">
      <c r="H1195" s="66"/>
    </row>
    <row r="1196" s="21" customFormat="1" ht="12.75">
      <c r="H1196" s="66"/>
    </row>
    <row r="1197" s="21" customFormat="1" ht="12.75">
      <c r="H1197" s="66"/>
    </row>
    <row r="1198" s="21" customFormat="1" ht="12.75">
      <c r="H1198" s="66"/>
    </row>
    <row r="1199" s="21" customFormat="1" ht="12.75">
      <c r="H1199" s="66"/>
    </row>
    <row r="1200" s="21" customFormat="1" ht="12.75">
      <c r="H1200" s="66"/>
    </row>
    <row r="1201" s="21" customFormat="1" ht="12.75">
      <c r="H1201" s="66"/>
    </row>
    <row r="1202" s="21" customFormat="1" ht="12.75">
      <c r="H1202" s="66"/>
    </row>
    <row r="1203" s="21" customFormat="1" ht="12.75">
      <c r="H1203" s="66"/>
    </row>
    <row r="1204" s="21" customFormat="1" ht="12.75">
      <c r="H1204" s="66"/>
    </row>
    <row r="1205" s="21" customFormat="1" ht="12.75">
      <c r="H1205" s="66"/>
    </row>
    <row r="1206" s="21" customFormat="1" ht="12.75">
      <c r="H1206" s="66"/>
    </row>
    <row r="1207" s="21" customFormat="1" ht="12.75">
      <c r="H1207" s="66"/>
    </row>
    <row r="1208" s="21" customFormat="1" ht="12.75">
      <c r="H1208" s="66"/>
    </row>
    <row r="1209" s="21" customFormat="1" ht="12.75">
      <c r="H1209" s="66"/>
    </row>
    <row r="1210" s="21" customFormat="1" ht="12.75">
      <c r="H1210" s="66"/>
    </row>
    <row r="1211" s="21" customFormat="1" ht="12.75">
      <c r="H1211" s="66"/>
    </row>
    <row r="1212" s="21" customFormat="1" ht="12.75">
      <c r="H1212" s="66"/>
    </row>
    <row r="1213" s="21" customFormat="1" ht="12.75">
      <c r="H1213" s="66"/>
    </row>
    <row r="1214" s="21" customFormat="1" ht="12.75">
      <c r="H1214" s="66"/>
    </row>
    <row r="1215" s="21" customFormat="1" ht="12.75">
      <c r="H1215" s="66"/>
    </row>
    <row r="1216" s="21" customFormat="1" ht="12.75">
      <c r="H1216" s="66"/>
    </row>
    <row r="1217" s="21" customFormat="1" ht="12.75">
      <c r="H1217" s="66"/>
    </row>
    <row r="1218" s="21" customFormat="1" ht="12.75">
      <c r="H1218" s="66"/>
    </row>
    <row r="1219" s="21" customFormat="1" ht="12.75">
      <c r="H1219" s="66"/>
    </row>
    <row r="1220" s="21" customFormat="1" ht="12.75">
      <c r="H1220" s="66"/>
    </row>
    <row r="1221" s="21" customFormat="1" ht="12.75">
      <c r="H1221" s="66"/>
    </row>
    <row r="1222" s="21" customFormat="1" ht="12.75">
      <c r="H1222" s="66"/>
    </row>
    <row r="1223" s="21" customFormat="1" ht="12.75">
      <c r="H1223" s="66"/>
    </row>
    <row r="1224" s="21" customFormat="1" ht="12.75">
      <c r="H1224" s="66"/>
    </row>
    <row r="1225" s="21" customFormat="1" ht="12.75">
      <c r="H1225" s="66"/>
    </row>
    <row r="1226" s="21" customFormat="1" ht="12.75">
      <c r="H1226" s="66"/>
    </row>
    <row r="1227" s="21" customFormat="1" ht="12.75">
      <c r="H1227" s="66"/>
    </row>
    <row r="1228" s="21" customFormat="1" ht="12.75">
      <c r="H1228" s="66"/>
    </row>
    <row r="1229" s="21" customFormat="1" ht="12.75">
      <c r="H1229" s="66"/>
    </row>
    <row r="1230" s="21" customFormat="1" ht="12.75">
      <c r="H1230" s="66"/>
    </row>
    <row r="1231" s="21" customFormat="1" ht="12.75">
      <c r="H1231" s="66"/>
    </row>
    <row r="1232" s="21" customFormat="1" ht="12.75">
      <c r="H1232" s="66"/>
    </row>
    <row r="1233" s="21" customFormat="1" ht="12.75">
      <c r="H1233" s="66"/>
    </row>
    <row r="1234" s="21" customFormat="1" ht="12.75">
      <c r="H1234" s="66"/>
    </row>
    <row r="1235" s="21" customFormat="1" ht="12.75">
      <c r="H1235" s="66"/>
    </row>
    <row r="1236" s="21" customFormat="1" ht="12.75">
      <c r="H1236" s="66"/>
    </row>
    <row r="1237" s="21" customFormat="1" ht="12.75">
      <c r="H1237" s="66"/>
    </row>
    <row r="1238" s="21" customFormat="1" ht="12.75">
      <c r="H1238" s="66"/>
    </row>
    <row r="1239" s="21" customFormat="1" ht="12.75">
      <c r="H1239" s="66"/>
    </row>
    <row r="1240" s="21" customFormat="1" ht="12.75">
      <c r="H1240" s="66"/>
    </row>
    <row r="1241" s="21" customFormat="1" ht="12.75">
      <c r="H1241" s="66"/>
    </row>
    <row r="1242" s="21" customFormat="1" ht="12.75">
      <c r="H1242" s="66"/>
    </row>
    <row r="1243" s="21" customFormat="1" ht="12.75">
      <c r="H1243" s="66"/>
    </row>
    <row r="1244" s="21" customFormat="1" ht="12.75">
      <c r="H1244" s="66"/>
    </row>
    <row r="1245" s="21" customFormat="1" ht="12.75">
      <c r="H1245" s="66"/>
    </row>
    <row r="1246" s="21" customFormat="1" ht="12.75">
      <c r="H1246" s="66"/>
    </row>
    <row r="1247" s="21" customFormat="1" ht="12.75">
      <c r="H1247" s="66"/>
    </row>
    <row r="1248" s="21" customFormat="1" ht="12.75">
      <c r="H1248" s="66"/>
    </row>
    <row r="1249" s="21" customFormat="1" ht="12.75">
      <c r="H1249" s="66"/>
    </row>
    <row r="1250" s="21" customFormat="1" ht="12.75">
      <c r="H1250" s="66"/>
    </row>
    <row r="1251" s="21" customFormat="1" ht="12.75">
      <c r="H1251" s="66"/>
    </row>
    <row r="1252" s="21" customFormat="1" ht="12.75">
      <c r="H1252" s="66"/>
    </row>
    <row r="1253" s="21" customFormat="1" ht="12.75">
      <c r="H1253" s="66"/>
    </row>
    <row r="1254" s="21" customFormat="1" ht="12.75">
      <c r="H1254" s="66"/>
    </row>
    <row r="1255" s="21" customFormat="1" ht="12.75">
      <c r="H1255" s="66"/>
    </row>
    <row r="1256" s="21" customFormat="1" ht="12.75">
      <c r="H1256" s="66"/>
    </row>
    <row r="1257" s="21" customFormat="1" ht="12.75">
      <c r="H1257" s="66"/>
    </row>
    <row r="1258" s="21" customFormat="1" ht="12.75">
      <c r="H1258" s="66"/>
    </row>
    <row r="1259" s="21" customFormat="1" ht="12.75">
      <c r="H1259" s="66"/>
    </row>
    <row r="1260" s="21" customFormat="1" ht="12.75">
      <c r="H1260" s="66"/>
    </row>
    <row r="1261" s="21" customFormat="1" ht="12.75">
      <c r="H1261" s="66"/>
    </row>
    <row r="1262" s="21" customFormat="1" ht="12.75">
      <c r="H1262" s="66"/>
    </row>
    <row r="1263" s="21" customFormat="1" ht="12.75">
      <c r="H1263" s="66"/>
    </row>
    <row r="1264" s="21" customFormat="1" ht="12.75">
      <c r="H1264" s="66"/>
    </row>
    <row r="1265" s="21" customFormat="1" ht="12.75">
      <c r="H1265" s="66"/>
    </row>
    <row r="1266" s="21" customFormat="1" ht="12.75">
      <c r="H1266" s="66"/>
    </row>
    <row r="1267" s="21" customFormat="1" ht="12.75">
      <c r="H1267" s="66"/>
    </row>
    <row r="1268" s="21" customFormat="1" ht="12.75">
      <c r="H1268" s="66"/>
    </row>
    <row r="1269" s="21" customFormat="1" ht="12.75">
      <c r="H1269" s="66"/>
    </row>
    <row r="1270" s="21" customFormat="1" ht="12.75">
      <c r="H1270" s="66"/>
    </row>
    <row r="1271" s="21" customFormat="1" ht="12.75">
      <c r="H1271" s="66"/>
    </row>
    <row r="1272" s="21" customFormat="1" ht="12.75">
      <c r="H1272" s="66"/>
    </row>
    <row r="1273" s="21" customFormat="1" ht="12.75">
      <c r="H1273" s="66"/>
    </row>
    <row r="1274" s="21" customFormat="1" ht="12.75">
      <c r="H1274" s="66"/>
    </row>
    <row r="1275" s="21" customFormat="1" ht="12.75">
      <c r="H1275" s="66"/>
    </row>
    <row r="1276" s="21" customFormat="1" ht="12.75">
      <c r="H1276" s="66"/>
    </row>
    <row r="1277" s="21" customFormat="1" ht="12.75">
      <c r="H1277" s="66"/>
    </row>
    <row r="1278" s="21" customFormat="1" ht="12.75">
      <c r="H1278" s="66"/>
    </row>
    <row r="1279" s="21" customFormat="1" ht="12.75">
      <c r="H1279" s="66"/>
    </row>
    <row r="1280" s="21" customFormat="1" ht="12.75">
      <c r="H1280" s="66"/>
    </row>
    <row r="1281" s="21" customFormat="1" ht="12.75">
      <c r="H1281" s="66"/>
    </row>
    <row r="1282" s="21" customFormat="1" ht="12.75">
      <c r="H1282" s="66"/>
    </row>
    <row r="1283" s="21" customFormat="1" ht="12.75">
      <c r="H1283" s="66"/>
    </row>
    <row r="1284" s="21" customFormat="1" ht="12.75">
      <c r="H1284" s="66"/>
    </row>
    <row r="1285" s="21" customFormat="1" ht="12.75">
      <c r="H1285" s="66"/>
    </row>
    <row r="1286" s="21" customFormat="1" ht="12.75">
      <c r="H1286" s="66"/>
    </row>
    <row r="1287" s="21" customFormat="1" ht="12.75">
      <c r="H1287" s="66"/>
    </row>
    <row r="1288" s="21" customFormat="1" ht="12.75">
      <c r="H1288" s="66"/>
    </row>
    <row r="1289" s="21" customFormat="1" ht="12.75">
      <c r="H1289" s="66"/>
    </row>
    <row r="1290" s="21" customFormat="1" ht="12.75">
      <c r="H1290" s="66"/>
    </row>
    <row r="1291" s="21" customFormat="1" ht="12.75">
      <c r="H1291" s="66"/>
    </row>
    <row r="1292" s="21" customFormat="1" ht="12.75">
      <c r="H1292" s="66"/>
    </row>
    <row r="1293" s="21" customFormat="1" ht="12.75">
      <c r="H1293" s="66"/>
    </row>
    <row r="1294" s="21" customFormat="1" ht="12.75">
      <c r="H1294" s="66"/>
    </row>
    <row r="1295" s="21" customFormat="1" ht="12.75">
      <c r="H1295" s="66"/>
    </row>
    <row r="1296" s="21" customFormat="1" ht="12.75">
      <c r="H1296" s="66"/>
    </row>
    <row r="1297" s="21" customFormat="1" ht="12.75">
      <c r="H1297" s="66"/>
    </row>
    <row r="1298" s="21" customFormat="1" ht="12.75">
      <c r="H1298" s="66"/>
    </row>
    <row r="1299" s="21" customFormat="1" ht="12.75">
      <c r="H1299" s="66"/>
    </row>
    <row r="1300" s="21" customFormat="1" ht="12.75">
      <c r="H1300" s="66"/>
    </row>
    <row r="1301" s="21" customFormat="1" ht="12.75">
      <c r="H1301" s="66"/>
    </row>
    <row r="1302" s="21" customFormat="1" ht="12.75">
      <c r="H1302" s="66"/>
    </row>
    <row r="1303" s="21" customFormat="1" ht="12.75">
      <c r="H1303" s="66"/>
    </row>
    <row r="1304" s="21" customFormat="1" ht="12.75">
      <c r="H1304" s="66"/>
    </row>
    <row r="1305" s="21" customFormat="1" ht="12.75">
      <c r="H1305" s="66"/>
    </row>
    <row r="1306" s="21" customFormat="1" ht="12.75">
      <c r="H1306" s="66"/>
    </row>
    <row r="1307" s="21" customFormat="1" ht="12.75">
      <c r="H1307" s="66"/>
    </row>
    <row r="1308" s="21" customFormat="1" ht="12.75">
      <c r="H1308" s="66"/>
    </row>
    <row r="1309" s="21" customFormat="1" ht="12.75">
      <c r="H1309" s="66"/>
    </row>
    <row r="1310" s="21" customFormat="1" ht="12.75">
      <c r="H1310" s="66"/>
    </row>
    <row r="1311" s="21" customFormat="1" ht="12.75">
      <c r="H1311" s="66"/>
    </row>
    <row r="1312" s="21" customFormat="1" ht="12.75">
      <c r="H1312" s="66"/>
    </row>
    <row r="1313" s="21" customFormat="1" ht="12.75">
      <c r="H1313" s="66"/>
    </row>
    <row r="1314" s="21" customFormat="1" ht="12.75">
      <c r="H1314" s="66"/>
    </row>
    <row r="1315" s="21" customFormat="1" ht="12.75">
      <c r="H1315" s="66"/>
    </row>
    <row r="1316" s="21" customFormat="1" ht="12.75">
      <c r="H1316" s="66"/>
    </row>
    <row r="1317" s="21" customFormat="1" ht="12.75">
      <c r="H1317" s="66"/>
    </row>
    <row r="1318" s="21" customFormat="1" ht="12.75">
      <c r="H1318" s="66"/>
    </row>
    <row r="1319" s="21" customFormat="1" ht="12.75">
      <c r="H1319" s="66"/>
    </row>
    <row r="1320" s="21" customFormat="1" ht="12.75">
      <c r="H1320" s="66"/>
    </row>
    <row r="1321" s="21" customFormat="1" ht="12.75">
      <c r="H1321" s="66"/>
    </row>
    <row r="1322" s="21" customFormat="1" ht="12.75">
      <c r="H1322" s="66"/>
    </row>
    <row r="1323" s="21" customFormat="1" ht="12.75">
      <c r="H1323" s="66"/>
    </row>
    <row r="1324" s="21" customFormat="1" ht="12.75">
      <c r="H1324" s="66"/>
    </row>
    <row r="1325" s="21" customFormat="1" ht="12.75">
      <c r="H1325" s="66"/>
    </row>
    <row r="1326" s="21" customFormat="1" ht="12.75">
      <c r="H1326" s="66"/>
    </row>
    <row r="1327" s="21" customFormat="1" ht="12.75">
      <c r="H1327" s="66"/>
    </row>
    <row r="1328" s="21" customFormat="1" ht="12.75">
      <c r="H1328" s="66"/>
    </row>
    <row r="1329" s="21" customFormat="1" ht="12.75">
      <c r="H1329" s="66"/>
    </row>
    <row r="1330" s="21" customFormat="1" ht="12.75">
      <c r="H1330" s="66"/>
    </row>
    <row r="1331" s="21" customFormat="1" ht="12.75">
      <c r="H1331" s="66"/>
    </row>
    <row r="1332" s="21" customFormat="1" ht="12.75">
      <c r="H1332" s="66"/>
    </row>
    <row r="1333" s="21" customFormat="1" ht="12.75">
      <c r="H1333" s="66"/>
    </row>
    <row r="1334" s="21" customFormat="1" ht="12.75">
      <c r="H1334" s="66"/>
    </row>
    <row r="1335" s="21" customFormat="1" ht="12.75">
      <c r="H1335" s="66"/>
    </row>
    <row r="1336" s="21" customFormat="1" ht="12.75">
      <c r="H1336" s="66"/>
    </row>
    <row r="1337" s="21" customFormat="1" ht="12.75">
      <c r="H1337" s="66"/>
    </row>
    <row r="1338" s="21" customFormat="1" ht="12.75">
      <c r="H1338" s="66"/>
    </row>
    <row r="1339" s="21" customFormat="1" ht="12.75">
      <c r="H1339" s="66"/>
    </row>
    <row r="1340" s="21" customFormat="1" ht="12.75">
      <c r="H1340" s="66"/>
    </row>
    <row r="1341" s="21" customFormat="1" ht="12.75">
      <c r="H1341" s="66"/>
    </row>
    <row r="1342" s="21" customFormat="1" ht="12.75">
      <c r="H1342" s="66"/>
    </row>
    <row r="1343" s="21" customFormat="1" ht="12.75">
      <c r="H1343" s="66"/>
    </row>
    <row r="1344" s="21" customFormat="1" ht="12.75">
      <c r="H1344" s="66"/>
    </row>
    <row r="1345" s="21" customFormat="1" ht="12.75">
      <c r="H1345" s="66"/>
    </row>
    <row r="1346" s="21" customFormat="1" ht="12.75">
      <c r="H1346" s="66"/>
    </row>
    <row r="1347" s="21" customFormat="1" ht="12.75">
      <c r="H1347" s="66"/>
    </row>
    <row r="1348" s="21" customFormat="1" ht="12.75">
      <c r="H1348" s="66"/>
    </row>
    <row r="1349" s="21" customFormat="1" ht="12.75">
      <c r="H1349" s="66"/>
    </row>
    <row r="1350" s="21" customFormat="1" ht="12.75">
      <c r="H1350" s="66"/>
    </row>
    <row r="1351" s="21" customFormat="1" ht="12.75">
      <c r="H1351" s="66"/>
    </row>
    <row r="1352" s="21" customFormat="1" ht="12.75">
      <c r="H1352" s="66"/>
    </row>
    <row r="1353" s="21" customFormat="1" ht="12.75">
      <c r="H1353" s="66"/>
    </row>
    <row r="1354" s="21" customFormat="1" ht="12.75">
      <c r="H1354" s="66"/>
    </row>
    <row r="1355" s="21" customFormat="1" ht="12.75">
      <c r="H1355" s="66"/>
    </row>
    <row r="1356" s="21" customFormat="1" ht="12.75">
      <c r="H1356" s="66"/>
    </row>
    <row r="1357" s="21" customFormat="1" ht="12.75">
      <c r="H1357" s="66"/>
    </row>
    <row r="1358" s="21" customFormat="1" ht="12.75">
      <c r="H1358" s="66"/>
    </row>
    <row r="1359" s="21" customFormat="1" ht="12.75">
      <c r="H1359" s="66"/>
    </row>
    <row r="1360" s="21" customFormat="1" ht="12.75">
      <c r="H1360" s="66"/>
    </row>
    <row r="1361" s="21" customFormat="1" ht="12.75">
      <c r="H1361" s="66"/>
    </row>
    <row r="1362" s="21" customFormat="1" ht="12.75">
      <c r="H1362" s="66"/>
    </row>
    <row r="1363" s="21" customFormat="1" ht="12.75">
      <c r="H1363" s="66"/>
    </row>
    <row r="1364" s="21" customFormat="1" ht="12.75">
      <c r="H1364" s="66"/>
    </row>
    <row r="1365" s="21" customFormat="1" ht="12.75">
      <c r="H1365" s="66"/>
    </row>
    <row r="1366" s="21" customFormat="1" ht="12.75">
      <c r="H1366" s="66"/>
    </row>
    <row r="1367" s="21" customFormat="1" ht="12.75">
      <c r="H1367" s="66"/>
    </row>
    <row r="1368" s="21" customFormat="1" ht="12.75">
      <c r="H1368" s="66"/>
    </row>
    <row r="1369" s="21" customFormat="1" ht="12.75">
      <c r="H1369" s="66"/>
    </row>
    <row r="1370" s="21" customFormat="1" ht="12.75">
      <c r="H1370" s="66"/>
    </row>
    <row r="1371" s="21" customFormat="1" ht="12.75">
      <c r="H1371" s="66"/>
    </row>
    <row r="1372" s="21" customFormat="1" ht="12.75">
      <c r="H1372" s="66"/>
    </row>
    <row r="1373" s="21" customFormat="1" ht="12.75">
      <c r="H1373" s="66"/>
    </row>
    <row r="1374" s="21" customFormat="1" ht="12.75">
      <c r="H1374" s="66"/>
    </row>
    <row r="1375" s="21" customFormat="1" ht="12.75">
      <c r="H1375" s="66"/>
    </row>
    <row r="1376" s="21" customFormat="1" ht="12.75">
      <c r="H1376" s="66"/>
    </row>
  </sheetData>
  <sheetProtection/>
  <mergeCells count="11">
    <mergeCell ref="B5:D5"/>
    <mergeCell ref="A8:B9"/>
    <mergeCell ref="C8:D8"/>
    <mergeCell ref="E8:E11"/>
    <mergeCell ref="A10:A11"/>
    <mergeCell ref="B10:B11"/>
    <mergeCell ref="C10:C11"/>
    <mergeCell ref="D10:D11"/>
    <mergeCell ref="E33:E35"/>
    <mergeCell ref="A34:A35"/>
    <mergeCell ref="A50:A51"/>
  </mergeCells>
  <printOptions/>
  <pageMargins left="0.4330708661417323" right="0.4330708661417323" top="0.35433070866141736" bottom="0.35433070866141736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шшшшшш</cp:lastModifiedBy>
  <cp:lastPrinted>2019-05-06T08:23:35Z</cp:lastPrinted>
  <dcterms:created xsi:type="dcterms:W3CDTF">2007-10-25T07:17:21Z</dcterms:created>
  <dcterms:modified xsi:type="dcterms:W3CDTF">2019-05-06T08:24:37Z</dcterms:modified>
  <cp:category/>
  <cp:version/>
  <cp:contentType/>
  <cp:contentStatus/>
</cp:coreProperties>
</file>