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8195" windowHeight="114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27" i="1" l="1"/>
  <c r="T27" i="1"/>
  <c r="S27" i="1"/>
  <c r="R27" i="1"/>
  <c r="R31" i="1" s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S31" i="1"/>
  <c r="T31" i="1"/>
  <c r="U31" i="1"/>
  <c r="Q31" i="1" l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C9" i="1" l="1"/>
  <c r="D9" i="1"/>
  <c r="U20" i="1" l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9" i="1"/>
  <c r="T9" i="1"/>
  <c r="S9" i="1"/>
  <c r="R9" i="1"/>
  <c r="Q9" i="1"/>
  <c r="P9" i="1"/>
  <c r="N9" i="1"/>
  <c r="M9" i="1"/>
  <c r="L9" i="1"/>
  <c r="K9" i="1"/>
  <c r="J9" i="1"/>
  <c r="I9" i="1"/>
  <c r="H9" i="1"/>
  <c r="G9" i="1"/>
  <c r="B9" i="1"/>
  <c r="L16" i="1" l="1"/>
  <c r="H18" i="1" l="1"/>
  <c r="G16" i="1"/>
  <c r="K16" i="1"/>
  <c r="J16" i="1"/>
  <c r="H19" i="1" l="1"/>
  <c r="S16" i="1" l="1"/>
  <c r="U16" i="1" l="1"/>
  <c r="T16" i="1" l="1"/>
  <c r="C16" i="1"/>
  <c r="S15" i="1" l="1"/>
  <c r="E15" i="1"/>
  <c r="F15" i="1"/>
  <c r="G15" i="1"/>
  <c r="Q15" i="1"/>
  <c r="R15" i="1"/>
  <c r="L15" i="1"/>
  <c r="M15" i="1"/>
  <c r="N15" i="1"/>
  <c r="O15" i="1"/>
  <c r="P15" i="1"/>
  <c r="N16" i="1"/>
  <c r="O16" i="1"/>
  <c r="P16" i="1"/>
  <c r="Q16" i="1"/>
  <c r="R16" i="1"/>
  <c r="I16" i="1"/>
  <c r="H16" i="1" s="1"/>
  <c r="D16" i="1"/>
  <c r="E16" i="1"/>
  <c r="F16" i="1"/>
  <c r="J15" i="1" l="1"/>
  <c r="K15" i="1"/>
  <c r="I15" i="1" l="1"/>
  <c r="C15" i="1"/>
  <c r="H15" i="1"/>
  <c r="D15" i="1"/>
  <c r="M16" i="1"/>
</calcChain>
</file>

<file path=xl/sharedStrings.xml><?xml version="1.0" encoding="utf-8"?>
<sst xmlns="http://schemas.openxmlformats.org/spreadsheetml/2006/main" count="71" uniqueCount="49">
  <si>
    <t>Наименование программы</t>
  </si>
  <si>
    <t>Областной бюджет</t>
  </si>
  <si>
    <t>По закону об инвалидах</t>
  </si>
  <si>
    <t>По Указу Президента РФ от 05 мая 2008г. №714 «Об обеспечении  жильем ветеранов ВОВ 1941-1945 гг.»</t>
  </si>
  <si>
    <t>в том числе</t>
  </si>
  <si>
    <t>Федеральная целевая программа «Жилище» Подпрограмма «Обеспечение жильем молодых семей»</t>
  </si>
  <si>
    <t>ДЦП «Жилье для молодежи»</t>
  </si>
  <si>
    <t>Подпрограмма «Молодые семьи и молодые специалисты»</t>
  </si>
  <si>
    <t>Дети-сироты</t>
  </si>
  <si>
    <t>ВСЕГО по программам</t>
  </si>
  <si>
    <t>Внебюджетные средства</t>
  </si>
  <si>
    <t>Федеральный бюджет</t>
  </si>
  <si>
    <t>кв.м</t>
  </si>
  <si>
    <t>Бюджетные средства</t>
  </si>
  <si>
    <t>Всего семей</t>
  </si>
  <si>
    <t>Всего, тыс. рублей</t>
  </si>
  <si>
    <t>Местный бюджет</t>
  </si>
  <si>
    <t xml:space="preserve">Приобрели жилую площадь  </t>
  </si>
  <si>
    <t>Собст. средства гражд</t>
  </si>
  <si>
    <t>Средства ипотечного кредита</t>
  </si>
  <si>
    <t>Вынужденные переселенцы</t>
  </si>
  <si>
    <t>Северяне</t>
  </si>
  <si>
    <t>Уволенные с военной службы</t>
  </si>
  <si>
    <t>ЧАЭС</t>
  </si>
  <si>
    <t xml:space="preserve">Выполнение госуд. обязательств по обеспечению жильем категорий граждан, устан. фед. законод. </t>
  </si>
  <si>
    <t>В том числе, тыс.руб.</t>
  </si>
  <si>
    <t>Подпрограмма «Граждане, проживающие в сельской местности»</t>
  </si>
  <si>
    <t xml:space="preserve">ФЦП Устойчивое развитие сельских территорий на 2014 -2017 годы и на период до 2020 года» - всего </t>
  </si>
  <si>
    <t>Молодые семьи - Всего по фед. и рег. Программам, всего:</t>
  </si>
  <si>
    <t xml:space="preserve"> </t>
  </si>
  <si>
    <t>Главный специалист</t>
  </si>
  <si>
    <t>______________</t>
  </si>
  <si>
    <t>(Должность лица, сформировавшего список)</t>
  </si>
  <si>
    <t xml:space="preserve">        (подпись)</t>
  </si>
  <si>
    <t>(расшифровка подписи)</t>
  </si>
  <si>
    <t xml:space="preserve">Начальник отдела по жилищной политике </t>
  </si>
  <si>
    <t>Поддержка граждан нуждающихся в улучшении  жилищных условий на основе принципов ипотечного кредитования</t>
  </si>
  <si>
    <t>Объем реализованных в 2015 году средств (согласно заключенных договоров купли – продажи или договоров долевого участия)</t>
  </si>
  <si>
    <t>Объем выделенных в 2015 году денежных средств (согласно распоряжений Правительства ЛО)</t>
  </si>
  <si>
    <t>Объем запланированных на 2015 год денежных средств (согласно поданных заявок)</t>
  </si>
  <si>
    <t>2015 года</t>
  </si>
  <si>
    <t>Средства работо-дателей</t>
  </si>
  <si>
    <t>А.Ю. Шкодова</t>
  </si>
  <si>
    <t>В.Л. Боброва</t>
  </si>
  <si>
    <t>ОТЧЕТ 
по реализации жилищных программ 
в муниципальном образовании Приозерский муниципальный район Ленинградской области
за 12 месяцев 2015 года на 01.01.2016 г.</t>
  </si>
  <si>
    <t>декабря</t>
  </si>
  <si>
    <t xml:space="preserve">Предоставление отдельным категориям граждан ЕДВ на проведение капитального ремонта индивидуальных жилых домов </t>
  </si>
  <si>
    <t>Переселение граждан из аварийного жилищного фонда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</si>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</sst>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0.0"/>
    <numFmt numFmtId="166" formatCode="#,##0.0_р_."/>
    <numFmt numFmtId="167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8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7" fillId="0" borderId="0" xfId="0" applyNumberFormat="1" applyFont="1"/>
    <xf numFmtId="0" fontId="9" fillId="0" borderId="0" xfId="0" applyNumberFormat="1" applyFont="1"/>
    <xf numFmtId="0" fontId="8" fillId="0" borderId="0" xfId="0" applyFont="1" applyAlignment="1">
      <alignment vertical="top"/>
    </xf>
    <xf numFmtId="0" fontId="8" fillId="0" borderId="0" xfId="0" applyFont="1" applyFill="1"/>
    <xf numFmtId="164" fontId="1" fillId="0" borderId="17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5" fillId="0" borderId="47" xfId="0" applyNumberFormat="1" applyFont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7" fillId="0" borderId="0" xfId="0" applyFont="1" applyFill="1"/>
    <xf numFmtId="164" fontId="2" fillId="2" borderId="37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6" fontId="1" fillId="2" borderId="49" xfId="0" applyNumberFormat="1" applyFont="1" applyFill="1" applyBorder="1" applyAlignment="1">
      <alignment horizontal="center" vertical="center" wrapText="1"/>
    </xf>
    <xf numFmtId="166" fontId="1" fillId="0" borderId="2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7" fontId="1" fillId="2" borderId="13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2" borderId="1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165" fontId="1" fillId="0" borderId="49" xfId="0" applyNumberFormat="1" applyFont="1" applyFill="1" applyBorder="1" applyAlignment="1">
      <alignment horizontal="center" vertical="center" wrapText="1"/>
    </xf>
    <xf numFmtId="164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167" fontId="10" fillId="2" borderId="13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25" xfId="0" applyNumberFormat="1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165" fontId="1" fillId="2" borderId="49" xfId="0" applyNumberFormat="1" applyFont="1" applyFill="1" applyBorder="1" applyAlignment="1">
      <alignment horizontal="center" vertical="center" wrapText="1"/>
    </xf>
    <xf numFmtId="3" fontId="1" fillId="2" borderId="49" xfId="0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2" fillId="0" borderId="44" xfId="0" applyNumberFormat="1" applyFont="1" applyFill="1" applyBorder="1" applyAlignment="1">
      <alignment vertical="center" wrapText="1"/>
    </xf>
    <xf numFmtId="3" fontId="2" fillId="0" borderId="45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45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164" fontId="4" fillId="2" borderId="51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2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 vertical="center" wrapText="1"/>
    </xf>
    <xf numFmtId="166" fontId="10" fillId="2" borderId="10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164" fontId="1" fillId="2" borderId="49" xfId="0" applyNumberFormat="1" applyFont="1" applyFill="1" applyBorder="1" applyAlignment="1">
      <alignment horizontal="center" vertical="center" wrapText="1"/>
    </xf>
    <xf numFmtId="3" fontId="1" fillId="2" borderId="50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164" fontId="1" fillId="2" borderId="29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2" fillId="2" borderId="51" xfId="0" applyNumberFormat="1" applyFont="1" applyFill="1" applyBorder="1" applyAlignment="1">
      <alignment horizontal="center" vertical="center" wrapText="1"/>
    </xf>
    <xf numFmtId="164" fontId="2" fillId="2" borderId="5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167" fontId="2" fillId="0" borderId="15" xfId="0" applyNumberFormat="1" applyFont="1" applyBorder="1" applyAlignment="1">
      <alignment horizontal="center" vertical="center" wrapText="1"/>
    </xf>
    <xf numFmtId="3" fontId="2" fillId="0" borderId="55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7" fontId="1" fillId="2" borderId="14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topLeftCell="A21" zoomScaleNormal="100" workbookViewId="0">
      <selection activeCell="Y31" sqref="Y31"/>
    </sheetView>
  </sheetViews>
  <sheetFormatPr defaultColWidth="9.140625" defaultRowHeight="12" x14ac:dyDescent="0.25"/>
  <cols>
    <col min="1" max="1" width="15.7109375" style="1" customWidth="1"/>
    <col min="2" max="2" width="5.140625" style="1" customWidth="1"/>
    <col min="3" max="3" width="7.7109375" style="1" customWidth="1"/>
    <col min="4" max="4" width="11.42578125" style="1" customWidth="1"/>
    <col min="5" max="5" width="9.28515625" style="1" customWidth="1"/>
    <col min="6" max="6" width="7.7109375" style="1" customWidth="1"/>
    <col min="7" max="7" width="5.85546875" style="1" customWidth="1"/>
    <col min="8" max="8" width="8.28515625" style="1" customWidth="1"/>
    <col min="9" max="9" width="10.7109375" style="1" customWidth="1"/>
    <col min="10" max="10" width="9" style="1" customWidth="1"/>
    <col min="11" max="11" width="7.85546875" style="1" customWidth="1"/>
    <col min="12" max="12" width="6.42578125" style="1" customWidth="1"/>
    <col min="13" max="13" width="6.7109375" style="1" customWidth="1"/>
    <col min="14" max="14" width="9.140625" style="1" customWidth="1"/>
    <col min="15" max="15" width="7.140625" style="1" customWidth="1"/>
    <col min="16" max="16" width="11.140625" style="1" customWidth="1"/>
    <col min="17" max="17" width="9.140625" style="1" customWidth="1"/>
    <col min="18" max="19" width="7.7109375" style="1" customWidth="1"/>
    <col min="20" max="20" width="9.28515625" style="1" customWidth="1"/>
    <col min="21" max="21" width="7.7109375" style="1" customWidth="1"/>
    <col min="22" max="16384" width="9.140625" style="1"/>
  </cols>
  <sheetData>
    <row r="1" spans="1:21" ht="51" customHeight="1" thickBot="1" x14ac:dyDescent="0.3">
      <c r="A1" s="213" t="s">
        <v>44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1" ht="24" customHeight="1" x14ac:dyDescent="0.25">
      <c r="A2" s="211" t="s">
        <v>0</v>
      </c>
      <c r="B2" s="206" t="s">
        <v>39</v>
      </c>
      <c r="C2" s="206"/>
      <c r="D2" s="206"/>
      <c r="E2" s="206"/>
      <c r="F2" s="206"/>
      <c r="G2" s="206" t="s">
        <v>38</v>
      </c>
      <c r="H2" s="206"/>
      <c r="I2" s="206"/>
      <c r="J2" s="206"/>
      <c r="K2" s="207"/>
      <c r="L2" s="211" t="s">
        <v>37</v>
      </c>
      <c r="M2" s="206"/>
      <c r="N2" s="206"/>
      <c r="O2" s="206"/>
      <c r="P2" s="206"/>
      <c r="Q2" s="206"/>
      <c r="R2" s="206"/>
      <c r="S2" s="206"/>
      <c r="T2" s="206"/>
      <c r="U2" s="212"/>
    </row>
    <row r="3" spans="1:21" ht="12.75" customHeight="1" x14ac:dyDescent="0.25">
      <c r="A3" s="220"/>
      <c r="B3" s="205" t="s">
        <v>14</v>
      </c>
      <c r="C3" s="205" t="s">
        <v>15</v>
      </c>
      <c r="D3" s="205" t="s">
        <v>25</v>
      </c>
      <c r="E3" s="205"/>
      <c r="F3" s="205"/>
      <c r="G3" s="205" t="s">
        <v>14</v>
      </c>
      <c r="H3" s="205" t="s">
        <v>15</v>
      </c>
      <c r="I3" s="205" t="s">
        <v>25</v>
      </c>
      <c r="J3" s="205"/>
      <c r="K3" s="208"/>
      <c r="L3" s="217" t="s">
        <v>17</v>
      </c>
      <c r="M3" s="218"/>
      <c r="N3" s="218"/>
      <c r="O3" s="205" t="s">
        <v>13</v>
      </c>
      <c r="P3" s="205"/>
      <c r="Q3" s="205"/>
      <c r="R3" s="205"/>
      <c r="S3" s="205" t="s">
        <v>10</v>
      </c>
      <c r="T3" s="205"/>
      <c r="U3" s="219"/>
    </row>
    <row r="4" spans="1:21" ht="13.5" customHeight="1" x14ac:dyDescent="0.25">
      <c r="A4" s="220"/>
      <c r="B4" s="205"/>
      <c r="C4" s="205"/>
      <c r="D4" s="205" t="s">
        <v>11</v>
      </c>
      <c r="E4" s="205" t="s">
        <v>1</v>
      </c>
      <c r="F4" s="205" t="s">
        <v>16</v>
      </c>
      <c r="G4" s="205"/>
      <c r="H4" s="205"/>
      <c r="I4" s="205" t="s">
        <v>11</v>
      </c>
      <c r="J4" s="205" t="s">
        <v>1</v>
      </c>
      <c r="K4" s="208" t="s">
        <v>16</v>
      </c>
      <c r="L4" s="217"/>
      <c r="M4" s="218"/>
      <c r="N4" s="218"/>
      <c r="O4" s="205" t="s">
        <v>15</v>
      </c>
      <c r="P4" s="205" t="s">
        <v>25</v>
      </c>
      <c r="Q4" s="205"/>
      <c r="R4" s="205"/>
      <c r="S4" s="205" t="s">
        <v>25</v>
      </c>
      <c r="T4" s="205"/>
      <c r="U4" s="219"/>
    </row>
    <row r="5" spans="1:21" ht="36" x14ac:dyDescent="0.25">
      <c r="A5" s="220"/>
      <c r="B5" s="205"/>
      <c r="C5" s="205"/>
      <c r="D5" s="205"/>
      <c r="E5" s="205"/>
      <c r="F5" s="205"/>
      <c r="G5" s="205"/>
      <c r="H5" s="205"/>
      <c r="I5" s="205"/>
      <c r="J5" s="205"/>
      <c r="K5" s="208"/>
      <c r="L5" s="13" t="s">
        <v>14</v>
      </c>
      <c r="M5" s="12" t="s">
        <v>12</v>
      </c>
      <c r="N5" s="12" t="s">
        <v>15</v>
      </c>
      <c r="O5" s="205"/>
      <c r="P5" s="12" t="s">
        <v>11</v>
      </c>
      <c r="Q5" s="12" t="s">
        <v>1</v>
      </c>
      <c r="R5" s="12" t="s">
        <v>16</v>
      </c>
      <c r="S5" s="12" t="s">
        <v>18</v>
      </c>
      <c r="T5" s="12" t="s">
        <v>19</v>
      </c>
      <c r="U5" s="15" t="s">
        <v>41</v>
      </c>
    </row>
    <row r="6" spans="1:21" ht="12.75" thickBot="1" x14ac:dyDescent="0.3">
      <c r="A6" s="8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16">
        <v>11</v>
      </c>
      <c r="L6" s="8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6">
        <v>21</v>
      </c>
    </row>
    <row r="7" spans="1:21" ht="24.75" thickBot="1" x14ac:dyDescent="0.3">
      <c r="A7" s="30" t="s">
        <v>2</v>
      </c>
      <c r="B7" s="32">
        <v>1</v>
      </c>
      <c r="C7" s="3">
        <v>2091</v>
      </c>
      <c r="D7" s="3">
        <v>724</v>
      </c>
      <c r="E7" s="3">
        <v>1367</v>
      </c>
      <c r="F7" s="2">
        <v>0</v>
      </c>
      <c r="G7" s="4">
        <v>0</v>
      </c>
      <c r="H7" s="5">
        <v>0</v>
      </c>
      <c r="I7" s="5">
        <v>0</v>
      </c>
      <c r="J7" s="5">
        <v>0</v>
      </c>
      <c r="K7" s="17">
        <v>0</v>
      </c>
      <c r="L7" s="83">
        <v>0</v>
      </c>
      <c r="M7" s="84">
        <v>0</v>
      </c>
      <c r="N7" s="85">
        <v>0</v>
      </c>
      <c r="O7" s="85">
        <v>0</v>
      </c>
      <c r="P7" s="85">
        <v>0</v>
      </c>
      <c r="Q7" s="85">
        <v>0</v>
      </c>
      <c r="R7" s="81">
        <v>0</v>
      </c>
      <c r="S7" s="82">
        <v>0</v>
      </c>
      <c r="T7" s="82">
        <v>0</v>
      </c>
      <c r="U7" s="86">
        <v>0</v>
      </c>
    </row>
    <row r="8" spans="1:21" ht="75" customHeight="1" thickBot="1" x14ac:dyDescent="0.3">
      <c r="A8" s="92" t="s">
        <v>3</v>
      </c>
      <c r="B8" s="93">
        <v>4</v>
      </c>
      <c r="C8" s="94">
        <v>5790</v>
      </c>
      <c r="D8" s="94">
        <v>1447</v>
      </c>
      <c r="E8" s="95">
        <v>0</v>
      </c>
      <c r="F8" s="96">
        <v>4343</v>
      </c>
      <c r="G8" s="95">
        <v>4</v>
      </c>
      <c r="H8" s="94">
        <v>5790.24</v>
      </c>
      <c r="I8" s="94">
        <v>1447</v>
      </c>
      <c r="J8" s="95">
        <v>0</v>
      </c>
      <c r="K8" s="96">
        <v>4343</v>
      </c>
      <c r="L8" s="97">
        <v>4</v>
      </c>
      <c r="M8" s="98">
        <v>139.80000000000001</v>
      </c>
      <c r="N8" s="99">
        <v>6098.2</v>
      </c>
      <c r="O8" s="99">
        <v>5790</v>
      </c>
      <c r="P8" s="99">
        <v>1447</v>
      </c>
      <c r="Q8" s="100">
        <v>0</v>
      </c>
      <c r="R8" s="99">
        <v>4343</v>
      </c>
      <c r="S8" s="100">
        <v>308</v>
      </c>
      <c r="T8" s="100">
        <v>0</v>
      </c>
      <c r="U8" s="101">
        <v>0</v>
      </c>
    </row>
    <row r="9" spans="1:21" ht="74.25" customHeight="1" thickBot="1" x14ac:dyDescent="0.3">
      <c r="A9" s="30" t="s">
        <v>24</v>
      </c>
      <c r="B9" s="32">
        <f>SUM(B11:B14)</f>
        <v>23</v>
      </c>
      <c r="C9" s="43">
        <f>SUM(C11:C14)</f>
        <v>36325.195</v>
      </c>
      <c r="D9" s="43">
        <f>SUM(D11:D14)</f>
        <v>36325</v>
      </c>
      <c r="E9" s="2">
        <v>0</v>
      </c>
      <c r="F9" s="2">
        <v>0</v>
      </c>
      <c r="G9" s="75">
        <f>SUM(G11:G14)</f>
        <v>2</v>
      </c>
      <c r="H9" s="76">
        <f>SUM(H11:H14)</f>
        <v>2693</v>
      </c>
      <c r="I9" s="76">
        <f>SUM(I11:I14)</f>
        <v>2693</v>
      </c>
      <c r="J9" s="77">
        <f t="shared" ref="J9:U9" si="0">SUM(J11:J14)</f>
        <v>0</v>
      </c>
      <c r="K9" s="87">
        <f t="shared" si="0"/>
        <v>0</v>
      </c>
      <c r="L9" s="90">
        <f t="shared" si="0"/>
        <v>1</v>
      </c>
      <c r="M9" s="91">
        <f t="shared" si="0"/>
        <v>42.7</v>
      </c>
      <c r="N9" s="76">
        <f t="shared" si="0"/>
        <v>1508</v>
      </c>
      <c r="O9" s="76">
        <v>1508</v>
      </c>
      <c r="P9" s="76">
        <f t="shared" si="0"/>
        <v>1508</v>
      </c>
      <c r="Q9" s="76">
        <f t="shared" si="0"/>
        <v>0</v>
      </c>
      <c r="R9" s="76">
        <f t="shared" si="0"/>
        <v>0</v>
      </c>
      <c r="S9" s="76">
        <f t="shared" si="0"/>
        <v>0</v>
      </c>
      <c r="T9" s="76">
        <f t="shared" si="0"/>
        <v>0</v>
      </c>
      <c r="U9" s="78">
        <f t="shared" si="0"/>
        <v>0</v>
      </c>
    </row>
    <row r="10" spans="1:21" ht="12.75" thickBot="1" x14ac:dyDescent="0.3">
      <c r="A10" s="31" t="s">
        <v>4</v>
      </c>
      <c r="B10" s="214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6"/>
    </row>
    <row r="11" spans="1:21" ht="24" x14ac:dyDescent="0.25">
      <c r="A11" s="163" t="s">
        <v>20</v>
      </c>
      <c r="B11" s="161">
        <v>18</v>
      </c>
      <c r="C11" s="35">
        <v>29575</v>
      </c>
      <c r="D11" s="35">
        <v>29575</v>
      </c>
      <c r="E11" s="35">
        <v>0</v>
      </c>
      <c r="F11" s="28">
        <v>0</v>
      </c>
      <c r="G11" s="170">
        <v>1</v>
      </c>
      <c r="H11" s="61">
        <v>1508</v>
      </c>
      <c r="I11" s="61">
        <v>1508</v>
      </c>
      <c r="J11" s="62">
        <v>0</v>
      </c>
      <c r="K11" s="28">
        <v>0</v>
      </c>
      <c r="L11" s="60">
        <v>1</v>
      </c>
      <c r="M11" s="66">
        <v>42.7</v>
      </c>
      <c r="N11" s="61">
        <v>1508</v>
      </c>
      <c r="O11" s="61">
        <v>1508</v>
      </c>
      <c r="P11" s="61">
        <v>1508</v>
      </c>
      <c r="Q11" s="62">
        <v>0</v>
      </c>
      <c r="R11" s="62">
        <v>0</v>
      </c>
      <c r="S11" s="62">
        <v>0</v>
      </c>
      <c r="T11" s="62">
        <v>0</v>
      </c>
      <c r="U11" s="63">
        <v>0</v>
      </c>
    </row>
    <row r="12" spans="1:21" x14ac:dyDescent="0.25">
      <c r="A12" s="164" t="s">
        <v>21</v>
      </c>
      <c r="B12" s="162">
        <v>4</v>
      </c>
      <c r="C12" s="36">
        <v>5565</v>
      </c>
      <c r="D12" s="36">
        <v>5565</v>
      </c>
      <c r="E12" s="36">
        <v>0</v>
      </c>
      <c r="F12" s="19">
        <v>0</v>
      </c>
      <c r="G12" s="171">
        <v>0</v>
      </c>
      <c r="H12" s="79">
        <v>0</v>
      </c>
      <c r="I12" s="79">
        <v>0</v>
      </c>
      <c r="J12" s="36">
        <v>0</v>
      </c>
      <c r="K12" s="19">
        <v>0</v>
      </c>
      <c r="L12" s="64">
        <v>0</v>
      </c>
      <c r="M12" s="68">
        <v>0</v>
      </c>
      <c r="N12" s="65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19">
        <v>0</v>
      </c>
    </row>
    <row r="13" spans="1:21" ht="24" x14ac:dyDescent="0.25">
      <c r="A13" s="164" t="s">
        <v>22</v>
      </c>
      <c r="B13" s="162">
        <v>0</v>
      </c>
      <c r="C13" s="36">
        <v>0</v>
      </c>
      <c r="D13" s="36">
        <v>0</v>
      </c>
      <c r="E13" s="36">
        <v>0</v>
      </c>
      <c r="F13" s="19">
        <v>0</v>
      </c>
      <c r="G13" s="65">
        <v>0</v>
      </c>
      <c r="H13" s="36">
        <v>0</v>
      </c>
      <c r="I13" s="36">
        <v>0</v>
      </c>
      <c r="J13" s="36">
        <v>0</v>
      </c>
      <c r="K13" s="19">
        <v>0</v>
      </c>
      <c r="L13" s="41">
        <v>0</v>
      </c>
      <c r="M13" s="68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19">
        <v>0</v>
      </c>
    </row>
    <row r="14" spans="1:21" ht="12.75" thickBot="1" x14ac:dyDescent="0.3">
      <c r="A14" s="165" t="s">
        <v>23</v>
      </c>
      <c r="B14" s="179">
        <v>1</v>
      </c>
      <c r="C14" s="37">
        <v>1185.1949999999999</v>
      </c>
      <c r="D14" s="37">
        <v>1185</v>
      </c>
      <c r="E14" s="37">
        <v>0</v>
      </c>
      <c r="F14" s="20">
        <v>0</v>
      </c>
      <c r="G14" s="172">
        <v>1</v>
      </c>
      <c r="H14" s="37">
        <v>1185</v>
      </c>
      <c r="I14" s="37">
        <v>1185</v>
      </c>
      <c r="J14" s="37">
        <v>0</v>
      </c>
      <c r="K14" s="20">
        <v>0</v>
      </c>
      <c r="L14" s="42">
        <v>0</v>
      </c>
      <c r="M14" s="6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20">
        <v>0</v>
      </c>
    </row>
    <row r="15" spans="1:21" s="11" customFormat="1" ht="0.75" customHeight="1" thickBot="1" x14ac:dyDescent="0.3">
      <c r="A15" s="166"/>
      <c r="B15" s="9"/>
      <c r="C15" s="10">
        <f>C7+C8+C9</f>
        <v>44206.195</v>
      </c>
      <c r="D15" s="10">
        <f t="shared" ref="D15:R15" si="1">D7+D8+D9</f>
        <v>38496</v>
      </c>
      <c r="E15" s="10">
        <f t="shared" si="1"/>
        <v>1367</v>
      </c>
      <c r="F15" s="29">
        <f t="shared" si="1"/>
        <v>4343</v>
      </c>
      <c r="G15" s="173">
        <f t="shared" si="1"/>
        <v>6</v>
      </c>
      <c r="H15" s="10">
        <f t="shared" si="1"/>
        <v>8483.24</v>
      </c>
      <c r="I15" s="10">
        <f t="shared" si="1"/>
        <v>4140</v>
      </c>
      <c r="J15" s="10">
        <f t="shared" si="1"/>
        <v>0</v>
      </c>
      <c r="K15" s="29">
        <f t="shared" si="1"/>
        <v>4343</v>
      </c>
      <c r="L15" s="38">
        <f t="shared" si="1"/>
        <v>5</v>
      </c>
      <c r="M15" s="39">
        <f t="shared" si="1"/>
        <v>182.5</v>
      </c>
      <c r="N15" s="40">
        <f t="shared" si="1"/>
        <v>7606.2</v>
      </c>
      <c r="O15" s="40">
        <f t="shared" si="1"/>
        <v>7298</v>
      </c>
      <c r="P15" s="40">
        <f t="shared" si="1"/>
        <v>2955</v>
      </c>
      <c r="Q15" s="40">
        <f t="shared" si="1"/>
        <v>0</v>
      </c>
      <c r="R15" s="40">
        <f t="shared" si="1"/>
        <v>4343</v>
      </c>
      <c r="S15" s="202">
        <f>S7+S8+S9</f>
        <v>308</v>
      </c>
      <c r="T15" s="203"/>
      <c r="U15" s="204"/>
    </row>
    <row r="16" spans="1:21" ht="46.5" customHeight="1" x14ac:dyDescent="0.25">
      <c r="A16" s="167" t="s">
        <v>28</v>
      </c>
      <c r="B16" s="180">
        <v>415</v>
      </c>
      <c r="C16" s="47">
        <f t="shared" ref="C16:R16" si="2">C18+C19</f>
        <v>559182</v>
      </c>
      <c r="D16" s="47">
        <f t="shared" si="2"/>
        <v>36617</v>
      </c>
      <c r="E16" s="47">
        <f t="shared" si="2"/>
        <v>521265</v>
      </c>
      <c r="F16" s="181">
        <f t="shared" si="2"/>
        <v>1300</v>
      </c>
      <c r="G16" s="46">
        <f>SUM(G18,G19)</f>
        <v>14</v>
      </c>
      <c r="H16" s="47">
        <f>SUM(I16,J16,K16)</f>
        <v>28961</v>
      </c>
      <c r="I16" s="47">
        <f t="shared" si="2"/>
        <v>860</v>
      </c>
      <c r="J16" s="47">
        <f>SUM(J18,J19)</f>
        <v>27482</v>
      </c>
      <c r="K16" s="48">
        <f>SUM(K18,K19)</f>
        <v>619</v>
      </c>
      <c r="L16" s="117">
        <f>L18+L19</f>
        <v>17</v>
      </c>
      <c r="M16" s="118">
        <f t="shared" si="2"/>
        <v>976.40000000000009</v>
      </c>
      <c r="N16" s="119">
        <f t="shared" si="2"/>
        <v>40307</v>
      </c>
      <c r="O16" s="119">
        <f t="shared" si="2"/>
        <v>34518</v>
      </c>
      <c r="P16" s="119">
        <f t="shared" si="2"/>
        <v>645</v>
      </c>
      <c r="Q16" s="119">
        <f>Q18+Q19</f>
        <v>33396</v>
      </c>
      <c r="R16" s="119">
        <f t="shared" si="2"/>
        <v>478</v>
      </c>
      <c r="S16" s="120">
        <f>S18+S19</f>
        <v>4254</v>
      </c>
      <c r="T16" s="120">
        <f t="shared" ref="T16:U16" si="3">T18+T19</f>
        <v>1535</v>
      </c>
      <c r="U16" s="121">
        <f t="shared" si="3"/>
        <v>0</v>
      </c>
    </row>
    <row r="17" spans="1:23" ht="10.5" customHeight="1" x14ac:dyDescent="0.25">
      <c r="A17" s="168" t="s">
        <v>4</v>
      </c>
      <c r="B17" s="182"/>
      <c r="C17" s="50"/>
      <c r="D17" s="50"/>
      <c r="E17" s="50"/>
      <c r="F17" s="183"/>
      <c r="G17" s="49"/>
      <c r="H17" s="50"/>
      <c r="I17" s="51"/>
      <c r="J17" s="50"/>
      <c r="K17" s="52"/>
      <c r="L17" s="122"/>
      <c r="M17" s="123"/>
      <c r="N17" s="124"/>
      <c r="O17" s="124"/>
      <c r="P17" s="125"/>
      <c r="Q17" s="124"/>
      <c r="R17" s="125"/>
      <c r="S17" s="126"/>
      <c r="T17" s="127"/>
      <c r="U17" s="128"/>
    </row>
    <row r="18" spans="1:23" ht="82.5" customHeight="1" x14ac:dyDescent="0.25">
      <c r="A18" s="168" t="s">
        <v>5</v>
      </c>
      <c r="B18" s="135">
        <v>85</v>
      </c>
      <c r="C18" s="54">
        <v>122057</v>
      </c>
      <c r="D18" s="54">
        <v>36617</v>
      </c>
      <c r="E18" s="54">
        <v>84440</v>
      </c>
      <c r="F18" s="184">
        <v>1000</v>
      </c>
      <c r="G18" s="53">
        <v>4</v>
      </c>
      <c r="H18" s="54">
        <f>SUM(I18,J18,K18)</f>
        <v>6723</v>
      </c>
      <c r="I18" s="55">
        <v>860</v>
      </c>
      <c r="J18" s="54">
        <v>5344</v>
      </c>
      <c r="K18" s="129">
        <v>519</v>
      </c>
      <c r="L18" s="135">
        <v>3</v>
      </c>
      <c r="M18" s="136">
        <v>131.19999999999999</v>
      </c>
      <c r="N18" s="88">
        <v>4758</v>
      </c>
      <c r="O18" s="54">
        <v>4377</v>
      </c>
      <c r="P18" s="137">
        <v>645</v>
      </c>
      <c r="Q18" s="54">
        <v>3395</v>
      </c>
      <c r="R18" s="55">
        <v>338</v>
      </c>
      <c r="S18" s="138">
        <v>381</v>
      </c>
      <c r="T18" s="138">
        <v>0</v>
      </c>
      <c r="U18" s="139">
        <v>0</v>
      </c>
    </row>
    <row r="19" spans="1:23" ht="24.75" customHeight="1" thickBot="1" x14ac:dyDescent="0.3">
      <c r="A19" s="169" t="s">
        <v>6</v>
      </c>
      <c r="B19" s="185">
        <v>330</v>
      </c>
      <c r="C19" s="57">
        <v>437125</v>
      </c>
      <c r="D19" s="58">
        <v>0</v>
      </c>
      <c r="E19" s="59">
        <v>436825</v>
      </c>
      <c r="F19" s="186">
        <v>300</v>
      </c>
      <c r="G19" s="56">
        <v>10</v>
      </c>
      <c r="H19" s="57">
        <f>J19+K19</f>
        <v>22238</v>
      </c>
      <c r="I19" s="58">
        <v>0</v>
      </c>
      <c r="J19" s="57">
        <v>22138</v>
      </c>
      <c r="K19" s="130">
        <v>100</v>
      </c>
      <c r="L19" s="140">
        <v>14</v>
      </c>
      <c r="M19" s="141">
        <v>845.2</v>
      </c>
      <c r="N19" s="142">
        <v>35549</v>
      </c>
      <c r="O19" s="142">
        <v>30141</v>
      </c>
      <c r="P19" s="143">
        <v>0</v>
      </c>
      <c r="Q19" s="142">
        <v>30001</v>
      </c>
      <c r="R19" s="144">
        <v>140</v>
      </c>
      <c r="S19" s="142">
        <v>3873</v>
      </c>
      <c r="T19" s="142">
        <v>1535</v>
      </c>
      <c r="U19" s="145">
        <v>0</v>
      </c>
    </row>
    <row r="20" spans="1:23" ht="72" x14ac:dyDescent="0.25">
      <c r="A20" s="110" t="s">
        <v>27</v>
      </c>
      <c r="B20" s="111">
        <f>B22+B23</f>
        <v>32</v>
      </c>
      <c r="C20" s="109">
        <f t="shared" ref="C20:U20" si="4">C22+C23</f>
        <v>19855</v>
      </c>
      <c r="D20" s="109">
        <f t="shared" si="4"/>
        <v>5956</v>
      </c>
      <c r="E20" s="109">
        <f t="shared" si="4"/>
        <v>13899</v>
      </c>
      <c r="F20" s="187">
        <f t="shared" si="4"/>
        <v>0</v>
      </c>
      <c r="G20" s="174">
        <f t="shared" si="4"/>
        <v>14</v>
      </c>
      <c r="H20" s="80">
        <f t="shared" si="4"/>
        <v>19935</v>
      </c>
      <c r="I20" s="80">
        <f t="shared" si="4"/>
        <v>3800</v>
      </c>
      <c r="J20" s="80">
        <f t="shared" si="4"/>
        <v>16135</v>
      </c>
      <c r="K20" s="131">
        <f t="shared" si="4"/>
        <v>0</v>
      </c>
      <c r="L20" s="146">
        <f t="shared" si="4"/>
        <v>119</v>
      </c>
      <c r="M20" s="147">
        <f t="shared" si="4"/>
        <v>6186</v>
      </c>
      <c r="N20" s="148">
        <f>N22+N23</f>
        <v>248201</v>
      </c>
      <c r="O20" s="148">
        <f t="shared" si="4"/>
        <v>154393</v>
      </c>
      <c r="P20" s="148">
        <f t="shared" si="4"/>
        <v>45642</v>
      </c>
      <c r="Q20" s="148">
        <f t="shared" si="4"/>
        <v>108751</v>
      </c>
      <c r="R20" s="148">
        <f t="shared" si="4"/>
        <v>0</v>
      </c>
      <c r="S20" s="148">
        <f t="shared" si="4"/>
        <v>91473</v>
      </c>
      <c r="T20" s="148">
        <f t="shared" si="4"/>
        <v>2335</v>
      </c>
      <c r="U20" s="149">
        <f t="shared" si="4"/>
        <v>0</v>
      </c>
    </row>
    <row r="21" spans="1:23" x14ac:dyDescent="0.25">
      <c r="A21" s="105" t="s">
        <v>4</v>
      </c>
      <c r="B21" s="106"/>
      <c r="C21" s="89"/>
      <c r="D21" s="89"/>
      <c r="E21" s="89"/>
      <c r="F21" s="188"/>
      <c r="G21" s="175"/>
      <c r="H21" s="107"/>
      <c r="I21" s="107"/>
      <c r="J21" s="107"/>
      <c r="K21" s="132" t="s">
        <v>29</v>
      </c>
      <c r="L21" s="150"/>
      <c r="M21" s="151"/>
      <c r="N21" s="107"/>
      <c r="O21" s="107"/>
      <c r="P21" s="107"/>
      <c r="Q21" s="107"/>
      <c r="R21" s="107"/>
      <c r="S21" s="107"/>
      <c r="T21" s="107"/>
      <c r="U21" s="152"/>
    </row>
    <row r="22" spans="1:23" ht="47.25" customHeight="1" x14ac:dyDescent="0.25">
      <c r="A22" s="105" t="s">
        <v>26</v>
      </c>
      <c r="B22" s="112">
        <v>20</v>
      </c>
      <c r="C22" s="88">
        <v>13338</v>
      </c>
      <c r="D22" s="88">
        <v>4001</v>
      </c>
      <c r="E22" s="69">
        <v>9337</v>
      </c>
      <c r="F22" s="189">
        <v>0</v>
      </c>
      <c r="G22" s="176">
        <v>4</v>
      </c>
      <c r="H22" s="69">
        <v>7432</v>
      </c>
      <c r="I22" s="69">
        <v>800</v>
      </c>
      <c r="J22" s="69">
        <v>6632</v>
      </c>
      <c r="K22" s="133">
        <v>0</v>
      </c>
      <c r="L22" s="153">
        <v>91</v>
      </c>
      <c r="M22" s="154">
        <v>4715</v>
      </c>
      <c r="N22" s="69">
        <v>192065</v>
      </c>
      <c r="O22" s="69">
        <v>120290</v>
      </c>
      <c r="P22" s="69">
        <v>34505</v>
      </c>
      <c r="Q22" s="69">
        <v>85785</v>
      </c>
      <c r="R22" s="69">
        <v>0</v>
      </c>
      <c r="S22" s="69">
        <v>69440</v>
      </c>
      <c r="T22" s="69">
        <v>2335</v>
      </c>
      <c r="U22" s="155">
        <v>0</v>
      </c>
    </row>
    <row r="23" spans="1:23" ht="48.75" customHeight="1" thickBot="1" x14ac:dyDescent="0.3">
      <c r="A23" s="113" t="s">
        <v>7</v>
      </c>
      <c r="B23" s="114">
        <v>12</v>
      </c>
      <c r="C23" s="115">
        <v>6517</v>
      </c>
      <c r="D23" s="115">
        <v>1955</v>
      </c>
      <c r="E23" s="70">
        <v>4562</v>
      </c>
      <c r="F23" s="190">
        <v>0</v>
      </c>
      <c r="G23" s="177">
        <v>10</v>
      </c>
      <c r="H23" s="70">
        <v>12503</v>
      </c>
      <c r="I23" s="70">
        <v>3000</v>
      </c>
      <c r="J23" s="70">
        <v>9503</v>
      </c>
      <c r="K23" s="134">
        <v>0</v>
      </c>
      <c r="L23" s="156">
        <v>28</v>
      </c>
      <c r="M23" s="157">
        <v>1471</v>
      </c>
      <c r="N23" s="70">
        <v>56136</v>
      </c>
      <c r="O23" s="70">
        <v>34103</v>
      </c>
      <c r="P23" s="70">
        <v>11137</v>
      </c>
      <c r="Q23" s="70">
        <v>22966</v>
      </c>
      <c r="R23" s="70">
        <v>0</v>
      </c>
      <c r="S23" s="70">
        <v>22033</v>
      </c>
      <c r="T23" s="70">
        <v>0</v>
      </c>
      <c r="U23" s="158">
        <v>0</v>
      </c>
    </row>
    <row r="24" spans="1:23" ht="111" customHeight="1" thickBot="1" x14ac:dyDescent="0.3">
      <c r="A24" s="102" t="s">
        <v>36</v>
      </c>
      <c r="B24" s="103">
        <v>33</v>
      </c>
      <c r="C24" s="94">
        <v>32397</v>
      </c>
      <c r="D24" s="95">
        <v>0</v>
      </c>
      <c r="E24" s="94">
        <v>32097</v>
      </c>
      <c r="F24" s="104">
        <v>300</v>
      </c>
      <c r="G24" s="93">
        <v>12</v>
      </c>
      <c r="H24" s="94">
        <v>15613</v>
      </c>
      <c r="I24" s="95">
        <v>0</v>
      </c>
      <c r="J24" s="94">
        <v>15493.141</v>
      </c>
      <c r="K24" s="104">
        <v>120</v>
      </c>
      <c r="L24" s="97">
        <v>11</v>
      </c>
      <c r="M24" s="100">
        <v>529</v>
      </c>
      <c r="N24" s="159">
        <v>25502</v>
      </c>
      <c r="O24" s="99">
        <v>15505</v>
      </c>
      <c r="P24" s="100">
        <v>0</v>
      </c>
      <c r="Q24" s="99">
        <v>15395</v>
      </c>
      <c r="R24" s="100">
        <v>110</v>
      </c>
      <c r="S24" s="99">
        <v>4731</v>
      </c>
      <c r="T24" s="99">
        <v>5266</v>
      </c>
      <c r="U24" s="160">
        <v>0</v>
      </c>
      <c r="V24" s="44"/>
      <c r="W24" s="44"/>
    </row>
    <row r="25" spans="1:23" s="18" customFormat="1" ht="12.75" thickBot="1" x14ac:dyDescent="0.3">
      <c r="A25" s="116" t="s">
        <v>8</v>
      </c>
      <c r="B25" s="71">
        <v>20</v>
      </c>
      <c r="C25" s="73">
        <v>30466</v>
      </c>
      <c r="D25" s="74">
        <v>945.7</v>
      </c>
      <c r="E25" s="72">
        <v>29520.3</v>
      </c>
      <c r="F25" s="108">
        <v>0</v>
      </c>
      <c r="G25" s="178">
        <v>20</v>
      </c>
      <c r="H25" s="73">
        <v>30842</v>
      </c>
      <c r="I25" s="73">
        <v>1321</v>
      </c>
      <c r="J25" s="75">
        <v>29521</v>
      </c>
      <c r="K25" s="108">
        <v>0</v>
      </c>
      <c r="L25" s="71">
        <v>20</v>
      </c>
      <c r="M25" s="72">
        <v>720</v>
      </c>
      <c r="N25" s="73">
        <v>30842</v>
      </c>
      <c r="O25" s="73">
        <v>30842</v>
      </c>
      <c r="P25" s="73">
        <v>1321</v>
      </c>
      <c r="Q25" s="75">
        <v>29521</v>
      </c>
      <c r="R25" s="74">
        <v>0</v>
      </c>
      <c r="S25" s="74">
        <v>0</v>
      </c>
      <c r="T25" s="74">
        <v>0</v>
      </c>
      <c r="U25" s="108">
        <v>0</v>
      </c>
    </row>
    <row r="26" spans="1:23" s="18" customFormat="1" ht="48.75" thickBot="1" x14ac:dyDescent="0.3">
      <c r="A26" s="116" t="s">
        <v>47</v>
      </c>
      <c r="B26" s="191">
        <v>63</v>
      </c>
      <c r="C26" s="199">
        <v>78219</v>
      </c>
      <c r="D26" s="199">
        <v>25258</v>
      </c>
      <c r="E26" s="200">
        <v>20875.689999999999</v>
      </c>
      <c r="F26" s="201">
        <v>29516</v>
      </c>
      <c r="G26" s="191">
        <v>63</v>
      </c>
      <c r="H26" s="199">
        <v>71506</v>
      </c>
      <c r="I26" s="199">
        <v>21396</v>
      </c>
      <c r="J26" s="199">
        <v>18860</v>
      </c>
      <c r="K26" s="201">
        <v>31251</v>
      </c>
      <c r="L26" s="191">
        <v>50</v>
      </c>
      <c r="M26" s="199">
        <v>2042</v>
      </c>
      <c r="N26" s="199">
        <v>62394</v>
      </c>
      <c r="O26" s="199">
        <v>62394</v>
      </c>
      <c r="P26" s="199">
        <v>19487</v>
      </c>
      <c r="Q26" s="199">
        <v>15407</v>
      </c>
      <c r="R26" s="199">
        <v>27501</v>
      </c>
      <c r="S26" s="192">
        <v>0</v>
      </c>
      <c r="T26" s="192">
        <v>0</v>
      </c>
      <c r="U26" s="193">
        <v>0</v>
      </c>
    </row>
    <row r="27" spans="1:23" ht="27" customHeight="1" thickBot="1" x14ac:dyDescent="0.3">
      <c r="A27" s="198" t="s">
        <v>9</v>
      </c>
      <c r="B27" s="197">
        <f>SUM(B7,B8,B9,B16,B20)+B24+B25+B26</f>
        <v>591</v>
      </c>
      <c r="C27" s="195">
        <f>SUM(C7,C8,C9,C16,C20)+C24+C25+C26</f>
        <v>764325.19499999995</v>
      </c>
      <c r="D27" s="195">
        <f>SUM(D7,D8,D9,D16,D20)+D24+D25+D26</f>
        <v>107272.7</v>
      </c>
      <c r="E27" s="195">
        <f>SUM(E7,E8,E9,E16,E20)+E24+E25+E26</f>
        <v>619023.99</v>
      </c>
      <c r="F27" s="195">
        <f>SUM(F7,F8,F9,F16,F20)+F24+F25+F26</f>
        <v>35459</v>
      </c>
      <c r="G27" s="195">
        <f>SUM(G7,G8,G9,G16,G20)+G24+G25+G26</f>
        <v>129</v>
      </c>
      <c r="H27" s="195">
        <f>SUM(H7,H8,H9,H16,H20)+H24+H25+H26</f>
        <v>175340.24</v>
      </c>
      <c r="I27" s="195">
        <f>SUM(I7,I8,I9,I16,I20)+I24+I25+I26</f>
        <v>31517</v>
      </c>
      <c r="J27" s="195">
        <f>SUM(J7,J8,J9,J16,J20)+J24+J25+J26</f>
        <v>107491.141</v>
      </c>
      <c r="K27" s="195">
        <f>SUM(K7,K8,K9,K16,K20)+K24+K25+K26</f>
        <v>36333</v>
      </c>
      <c r="L27" s="195">
        <f>SUM(L7,L8,L9,L16,L20)+L24+L25+L26</f>
        <v>222</v>
      </c>
      <c r="M27" s="196">
        <f>SUM(M7,M8,M9,M16,M20)+M24+M25+M26</f>
        <v>10635.9</v>
      </c>
      <c r="N27" s="195">
        <f>SUM(N7,N8,N9,N16,N20)+N24+N25+N26</f>
        <v>414852.2</v>
      </c>
      <c r="O27" s="195">
        <f>SUM(O7,O8,O9,O16,O20)+O24+O25+O26</f>
        <v>304950</v>
      </c>
      <c r="P27" s="195">
        <f>SUM(P7,P8,P9,P16,P20)+P24+P25+P26</f>
        <v>70050</v>
      </c>
      <c r="Q27" s="195">
        <f>SUM(Q7,Q8,Q9,Q16,Q20)+Q24+Q25+Q26</f>
        <v>202470</v>
      </c>
      <c r="R27" s="195">
        <f>SUM(R7,R8,R9,R16,R20)+R24+R25+R26</f>
        <v>32432</v>
      </c>
      <c r="S27" s="195">
        <f>SUM(S7,S8,S9,S16,S20)+S24+S25+S26</f>
        <v>100766</v>
      </c>
      <c r="T27" s="195">
        <f>SUM(T7,T8,T9,T16,T20)+T24+T25+T26</f>
        <v>9136</v>
      </c>
      <c r="U27" s="195">
        <f>SUM(U7,U8,U9,U16,U20)+U24+U25+U26</f>
        <v>0</v>
      </c>
    </row>
    <row r="28" spans="1:23" ht="12.75" thickBot="1" x14ac:dyDescent="0.3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</row>
    <row r="29" spans="1:23" ht="72" customHeight="1" thickBot="1" x14ac:dyDescent="0.3">
      <c r="A29" s="116" t="s">
        <v>46</v>
      </c>
      <c r="B29" s="223">
        <v>11</v>
      </c>
      <c r="C29" s="224">
        <v>2942.5</v>
      </c>
      <c r="D29" s="225">
        <v>0</v>
      </c>
      <c r="E29" s="226">
        <v>2943</v>
      </c>
      <c r="F29" s="108">
        <v>0</v>
      </c>
      <c r="G29" s="223">
        <v>11</v>
      </c>
      <c r="H29" s="224">
        <v>2942.5</v>
      </c>
      <c r="I29" s="225">
        <v>0</v>
      </c>
      <c r="J29" s="226">
        <v>2943</v>
      </c>
      <c r="K29" s="108">
        <v>0</v>
      </c>
      <c r="L29" s="227">
        <v>11</v>
      </c>
      <c r="M29" s="226">
        <v>0</v>
      </c>
      <c r="N29" s="224">
        <v>2678.0259999999998</v>
      </c>
      <c r="O29" s="224">
        <v>2678.0259999999998</v>
      </c>
      <c r="P29" s="224">
        <v>0</v>
      </c>
      <c r="Q29" s="224">
        <v>2678.0259999999998</v>
      </c>
      <c r="R29" s="225">
        <v>0</v>
      </c>
      <c r="S29" s="225">
        <v>0</v>
      </c>
      <c r="T29" s="225">
        <v>0</v>
      </c>
      <c r="U29" s="108">
        <v>0</v>
      </c>
    </row>
    <row r="30" spans="1:23" ht="12.75" thickBot="1" x14ac:dyDescent="0.3"/>
    <row r="31" spans="1:23" ht="25.5" customHeight="1" thickBot="1" x14ac:dyDescent="0.3">
      <c r="A31" s="221" t="s">
        <v>48</v>
      </c>
      <c r="B31" s="199">
        <f>SUM(B27:B30)</f>
        <v>602</v>
      </c>
      <c r="C31" s="199">
        <f>SUM(C27:C30)</f>
        <v>767267.69499999995</v>
      </c>
      <c r="D31" s="199">
        <f>SUM(D27:D30)</f>
        <v>107272.7</v>
      </c>
      <c r="E31" s="199">
        <f>SUM(E27:E30)</f>
        <v>621966.99</v>
      </c>
      <c r="F31" s="199">
        <f>SUM(F27:F30)</f>
        <v>35459</v>
      </c>
      <c r="G31" s="199">
        <f>SUM(G27:G30)</f>
        <v>140</v>
      </c>
      <c r="H31" s="199">
        <f>SUM(H27:H30)</f>
        <v>178282.74</v>
      </c>
      <c r="I31" s="199">
        <f>SUM(I27:I30)</f>
        <v>31517</v>
      </c>
      <c r="J31" s="199">
        <f>SUM(J27:J30)</f>
        <v>110434.141</v>
      </c>
      <c r="K31" s="199">
        <f>SUM(K27:K30)</f>
        <v>36333</v>
      </c>
      <c r="L31" s="199">
        <f>SUM(L27:L30)</f>
        <v>233</v>
      </c>
      <c r="M31" s="222">
        <f>SUM(M27:M30)</f>
        <v>10635.9</v>
      </c>
      <c r="N31" s="199">
        <f>SUM(N27:N30)</f>
        <v>417530.22600000002</v>
      </c>
      <c r="O31" s="199">
        <f>SUM(O27:O30)</f>
        <v>307628.02600000001</v>
      </c>
      <c r="P31" s="199">
        <f>SUM(P27:P30)</f>
        <v>70050</v>
      </c>
      <c r="Q31" s="199">
        <f>SUM(Q27:Q30)</f>
        <v>205148.02600000001</v>
      </c>
      <c r="R31" s="199">
        <f>SUM(R27:R30)</f>
        <v>32432</v>
      </c>
      <c r="S31" s="199">
        <f>SUM(S27:S30)</f>
        <v>100766</v>
      </c>
      <c r="T31" s="199">
        <f>SUM(T27:T30)</f>
        <v>9136</v>
      </c>
      <c r="U31" s="201">
        <f>SUM(U27:U30)</f>
        <v>0</v>
      </c>
    </row>
    <row r="33" spans="1:19" ht="15.75" x14ac:dyDescent="0.25">
      <c r="A33" s="21"/>
      <c r="B33" s="22" t="s">
        <v>30</v>
      </c>
      <c r="C33" s="22"/>
      <c r="D33" s="22"/>
      <c r="E33" s="22"/>
      <c r="F33" s="45"/>
      <c r="G33" s="22"/>
      <c r="H33" s="23"/>
      <c r="I33" s="22" t="s">
        <v>31</v>
      </c>
      <c r="J33" s="22"/>
      <c r="K33" s="22"/>
      <c r="L33" s="22"/>
      <c r="M33" s="22"/>
      <c r="N33" s="210" t="s">
        <v>42</v>
      </c>
      <c r="O33" s="210"/>
      <c r="P33" s="24">
        <v>30</v>
      </c>
      <c r="Q33" s="25" t="s">
        <v>45</v>
      </c>
      <c r="R33" s="24" t="s">
        <v>40</v>
      </c>
      <c r="S33" s="21"/>
    </row>
    <row r="34" spans="1:19" ht="15.75" x14ac:dyDescent="0.25">
      <c r="A34" s="21"/>
      <c r="B34" s="26" t="s">
        <v>32</v>
      </c>
      <c r="C34" s="23"/>
      <c r="D34" s="23"/>
      <c r="E34" s="23"/>
      <c r="F34" s="27"/>
      <c r="G34" s="23"/>
      <c r="H34" s="22"/>
      <c r="I34" s="34" t="s">
        <v>33</v>
      </c>
      <c r="J34" s="26"/>
      <c r="K34" s="26"/>
      <c r="L34" s="26"/>
      <c r="M34" s="26"/>
      <c r="N34" s="26" t="s">
        <v>34</v>
      </c>
      <c r="O34" s="26"/>
      <c r="P34" s="24" t="s">
        <v>29</v>
      </c>
      <c r="Q34" s="24"/>
      <c r="R34" s="24"/>
      <c r="S34" s="21"/>
    </row>
    <row r="36" spans="1:19" ht="15.75" x14ac:dyDescent="0.25">
      <c r="B36" s="209" t="s">
        <v>35</v>
      </c>
      <c r="C36" s="209"/>
      <c r="D36" s="209"/>
      <c r="E36" s="209"/>
      <c r="F36" s="209"/>
      <c r="G36" s="209"/>
      <c r="I36" s="22" t="s">
        <v>31</v>
      </c>
      <c r="N36" s="33" t="s">
        <v>43</v>
      </c>
      <c r="P36" s="24">
        <v>30</v>
      </c>
      <c r="Q36" s="25" t="s">
        <v>45</v>
      </c>
      <c r="R36" s="24" t="s">
        <v>40</v>
      </c>
      <c r="S36" s="21"/>
    </row>
    <row r="37" spans="1:19" x14ac:dyDescent="0.25">
      <c r="I37" s="34" t="s">
        <v>33</v>
      </c>
      <c r="N37" s="26" t="s">
        <v>34</v>
      </c>
    </row>
  </sheetData>
  <mergeCells count="27">
    <mergeCell ref="B36:G36"/>
    <mergeCell ref="N33:O33"/>
    <mergeCell ref="L2:U2"/>
    <mergeCell ref="A1:U1"/>
    <mergeCell ref="B10:U10"/>
    <mergeCell ref="H3:H5"/>
    <mergeCell ref="I4:I5"/>
    <mergeCell ref="J4:J5"/>
    <mergeCell ref="K4:K5"/>
    <mergeCell ref="L3:N4"/>
    <mergeCell ref="O4:O5"/>
    <mergeCell ref="S3:U3"/>
    <mergeCell ref="S4:U4"/>
    <mergeCell ref="A2:A5"/>
    <mergeCell ref="B3:B5"/>
    <mergeCell ref="C3:C5"/>
    <mergeCell ref="S15:U15"/>
    <mergeCell ref="D4:D5"/>
    <mergeCell ref="E4:E5"/>
    <mergeCell ref="G2:K2"/>
    <mergeCell ref="B2:F2"/>
    <mergeCell ref="P4:R4"/>
    <mergeCell ref="O3:R3"/>
    <mergeCell ref="G3:G5"/>
    <mergeCell ref="D3:F3"/>
    <mergeCell ref="I3:K3"/>
    <mergeCell ref="F4:F5"/>
  </mergeCells>
  <pageMargins left="0.31496062992125984" right="0.31496062992125984" top="0.35433070866141736" bottom="0.35433070866141736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specjil</dc:creator>
  <cp:lastModifiedBy>specjil</cp:lastModifiedBy>
  <cp:lastPrinted>2015-10-15T08:44:02Z</cp:lastPrinted>
  <dcterms:created xsi:type="dcterms:W3CDTF">2014-11-05T12:55:36Z</dcterms:created>
  <dcterms:modified xsi:type="dcterms:W3CDTF">2016-01-22T12:03:45Z</dcterms:modified>
</cp:coreProperties>
</file>