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195" windowHeight="112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8" i="1" l="1"/>
  <c r="M20" i="1"/>
  <c r="L28" i="1"/>
  <c r="U28" i="1" l="1"/>
  <c r="T28" i="1"/>
  <c r="K28" i="1"/>
  <c r="J28" i="1"/>
  <c r="I28" i="1"/>
  <c r="H28" i="1"/>
  <c r="G28" i="1"/>
  <c r="F28" i="1"/>
  <c r="E28" i="1"/>
  <c r="D28" i="1"/>
  <c r="C28" i="1"/>
  <c r="B28" i="1"/>
  <c r="S20" i="1" l="1"/>
  <c r="R20" i="1"/>
  <c r="Q20" i="1"/>
  <c r="P20" i="1"/>
  <c r="O20" i="1"/>
  <c r="N20" i="1"/>
  <c r="H18" i="1" l="1"/>
  <c r="U20" i="1" l="1"/>
  <c r="T20" i="1"/>
  <c r="L20" i="1"/>
  <c r="K20" i="1"/>
  <c r="I20" i="1"/>
  <c r="F20" i="1"/>
  <c r="E20" i="1"/>
  <c r="D20" i="1"/>
  <c r="C20" i="1"/>
  <c r="B20" i="1"/>
  <c r="G9" i="1"/>
  <c r="F9" i="1"/>
  <c r="E9" i="1"/>
  <c r="U16" i="1"/>
  <c r="T16" i="1"/>
  <c r="S16" i="1"/>
  <c r="R16" i="1"/>
  <c r="R28" i="1" s="1"/>
  <c r="Q16" i="1"/>
  <c r="Q28" i="1" s="1"/>
  <c r="P16" i="1"/>
  <c r="O16" i="1"/>
  <c r="N16" i="1"/>
  <c r="M16" i="1"/>
  <c r="L16" i="1"/>
  <c r="K16" i="1"/>
  <c r="J16" i="1"/>
  <c r="I16" i="1"/>
  <c r="H16" i="1"/>
  <c r="G16" i="1"/>
  <c r="F16" i="1"/>
  <c r="D9" i="1" l="1"/>
  <c r="C9" i="1"/>
  <c r="B9" i="1"/>
  <c r="C16" i="1" l="1"/>
  <c r="E16" i="1"/>
  <c r="B16" i="1" l="1"/>
  <c r="S9" i="1" l="1"/>
  <c r="S28" i="1" s="1"/>
  <c r="T9" i="1"/>
  <c r="U9" i="1"/>
  <c r="L9" i="1"/>
  <c r="M9" i="1"/>
  <c r="N9" i="1"/>
  <c r="N28" i="1" s="1"/>
  <c r="O9" i="1"/>
  <c r="O28" i="1" s="1"/>
  <c r="P9" i="1"/>
  <c r="P28" i="1" s="1"/>
  <c r="Q9" i="1"/>
  <c r="R9" i="1"/>
  <c r="S15" i="1" l="1"/>
  <c r="E15" i="1"/>
  <c r="F15" i="1"/>
  <c r="G15" i="1"/>
  <c r="Q15" i="1"/>
  <c r="R15" i="1"/>
  <c r="J9" i="1"/>
  <c r="K9" i="1"/>
  <c r="M15" i="1"/>
  <c r="N15" i="1"/>
  <c r="O15" i="1"/>
  <c r="P15" i="1"/>
  <c r="J15" i="1" l="1"/>
  <c r="K15" i="1"/>
  <c r="H9" i="1"/>
  <c r="I9" i="1"/>
  <c r="I15" i="1" l="1"/>
  <c r="C15" i="1"/>
  <c r="H15" i="1"/>
  <c r="D15" i="1"/>
</calcChain>
</file>

<file path=xl/sharedStrings.xml><?xml version="1.0" encoding="utf-8"?>
<sst xmlns="http://schemas.openxmlformats.org/spreadsheetml/2006/main" count="70" uniqueCount="48">
  <si>
    <t>Наименование программы</t>
  </si>
  <si>
    <t>Областной бюджет</t>
  </si>
  <si>
    <t>По закону об инвалидах</t>
  </si>
  <si>
    <t>По Указу Президента РФ от 05 мая 2008г. №714 «Об обеспечении  жильем ветеранов ВОВ 1941-1945 гг.»</t>
  </si>
  <si>
    <t>в том числе</t>
  </si>
  <si>
    <t>Федеральная целевая программа «Жилище» Подпрограмма «Обеспечение жильем молодых семей»</t>
  </si>
  <si>
    <t>Подпрограмма «Молодые семьи и молодые специалисты»</t>
  </si>
  <si>
    <t>Дети-сироты</t>
  </si>
  <si>
    <t>ВСЕГО по программам</t>
  </si>
  <si>
    <t>Внебюджетные средства</t>
  </si>
  <si>
    <t>Федеральный бюджет</t>
  </si>
  <si>
    <t>кв.м</t>
  </si>
  <si>
    <t>Бюджетные средства</t>
  </si>
  <si>
    <t>Всего семей</t>
  </si>
  <si>
    <t>Всего, тыс. рублей</t>
  </si>
  <si>
    <t>Местный бюджет</t>
  </si>
  <si>
    <t xml:space="preserve">Приобрели жилую площадь  </t>
  </si>
  <si>
    <t>Собст. средства гражд</t>
  </si>
  <si>
    <t>Средства ипотечного кредита</t>
  </si>
  <si>
    <t>Средства работодателей</t>
  </si>
  <si>
    <t>Вынужденные переселенцы</t>
  </si>
  <si>
    <t>Северяне</t>
  </si>
  <si>
    <t>Уволенные с военной службы</t>
  </si>
  <si>
    <t>ЧАЭС</t>
  </si>
  <si>
    <t xml:space="preserve">Выполнение госуд. обязательств по обеспечению жильем категорий граждан, устан. фед. законод. </t>
  </si>
  <si>
    <t>В том числе, тыс.руб.</t>
  </si>
  <si>
    <t>Подпрограмма «Граждане, проживающие в сельской местности»</t>
  </si>
  <si>
    <t xml:space="preserve">ФЦП Устойчивое развитие сельских территорий на 2014 -2017 годы и на период до 2020 года» - всего </t>
  </si>
  <si>
    <t>Молодые семьи - Всего по фед. и рег. Программам, всего:</t>
  </si>
  <si>
    <t xml:space="preserve"> </t>
  </si>
  <si>
    <t>Главный специалист</t>
  </si>
  <si>
    <t>______________</t>
  </si>
  <si>
    <t>(Должность лица, сформировавшего список)</t>
  </si>
  <si>
    <t xml:space="preserve">        (подпись)</t>
  </si>
  <si>
    <t>(расшифровка подписи)</t>
  </si>
  <si>
    <t xml:space="preserve">Начальник отдела по жилищной политике </t>
  </si>
  <si>
    <t>Поддержка граждан нуждающихся в улучшении  жилищных условий на основе принципов ипотечного кредитования</t>
  </si>
  <si>
    <t>2016 года</t>
  </si>
  <si>
    <t>В.Л. Боброва</t>
  </si>
  <si>
    <t>Объем запланированных на 2016 год денежных средств (согласно поданных заявок)</t>
  </si>
  <si>
    <t>Объем выделенных в 2016 году денежных средств (согласно распоряжений Правительства ЛО)</t>
  </si>
  <si>
    <t>Объем реализованных в 2016 году средств (согласно заключенных договоров купли – продажи или договоров долевого участия)</t>
  </si>
  <si>
    <t>Подпрограмма «Жилье для молодежи»</t>
  </si>
  <si>
    <t>Кап. Ремонт</t>
  </si>
  <si>
    <t>Переселение граждан из аварийного жилищного фонда</t>
  </si>
  <si>
    <t>А.А. Сухотская</t>
  </si>
  <si>
    <t>декабря</t>
  </si>
  <si>
    <t>ОТЧЕТ 
по реализации жилищных программ 
в муниципальном образовании Приозерский муниципальный район Ленинградской области
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</si>
</sst>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"/>
    <numFmt numFmtId="166" formatCode="#,##0.0_р_."/>
    <numFmt numFmtId="167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8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7" fillId="0" borderId="0" xfId="0" applyNumberFormat="1" applyFont="1"/>
    <xf numFmtId="0" fontId="9" fillId="0" borderId="0" xfId="0" applyNumberFormat="1" applyFont="1"/>
    <xf numFmtId="0" fontId="8" fillId="0" borderId="0" xfId="0" applyFont="1" applyAlignment="1">
      <alignment vertical="top"/>
    </xf>
    <xf numFmtId="0" fontId="8" fillId="0" borderId="0" xfId="0" applyFont="1" applyFill="1"/>
    <xf numFmtId="0" fontId="1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29" xfId="0" applyNumberFormat="1" applyFont="1" applyFill="1" applyBorder="1" applyAlignment="1">
      <alignment horizontal="center" vertical="center" wrapText="1"/>
    </xf>
    <xf numFmtId="164" fontId="5" fillId="3" borderId="44" xfId="0" applyNumberFormat="1" applyFont="1" applyFill="1" applyBorder="1" applyAlignment="1">
      <alignment horizontal="center" vertical="center" wrapText="1"/>
    </xf>
    <xf numFmtId="166" fontId="5" fillId="3" borderId="21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65" fontId="2" fillId="2" borderId="46" xfId="0" applyNumberFormat="1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67" fontId="1" fillId="2" borderId="13" xfId="0" applyNumberFormat="1" applyFont="1" applyFill="1" applyBorder="1" applyAlignment="1">
      <alignment horizontal="center" vertical="center" wrapText="1"/>
    </xf>
    <xf numFmtId="167" fontId="1" fillId="2" borderId="14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167" fontId="4" fillId="2" borderId="13" xfId="0" applyNumberFormat="1" applyFont="1" applyFill="1" applyBorder="1" applyAlignment="1">
      <alignment horizontal="center" vertical="center" wrapText="1"/>
    </xf>
    <xf numFmtId="164" fontId="2" fillId="2" borderId="48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3" fontId="1" fillId="2" borderId="3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2" borderId="50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164" fontId="1" fillId="2" borderId="46" xfId="0" applyNumberFormat="1" applyFont="1" applyFill="1" applyBorder="1" applyAlignment="1">
      <alignment horizontal="center" vertical="center" wrapText="1"/>
    </xf>
    <xf numFmtId="3" fontId="1" fillId="2" borderId="46" xfId="0" applyNumberFormat="1" applyFont="1" applyFill="1" applyBorder="1" applyAlignment="1">
      <alignment horizontal="center" vertical="center" wrapText="1"/>
    </xf>
    <xf numFmtId="4" fontId="1" fillId="2" borderId="46" xfId="0" applyNumberFormat="1" applyFont="1" applyFill="1" applyBorder="1" applyAlignment="1">
      <alignment horizontal="center" vertical="center" wrapText="1"/>
    </xf>
    <xf numFmtId="1" fontId="1" fillId="2" borderId="46" xfId="0" applyNumberFormat="1" applyFont="1" applyFill="1" applyBorder="1" applyAlignment="1">
      <alignment horizontal="center" vertical="center" wrapText="1"/>
    </xf>
    <xf numFmtId="3" fontId="1" fillId="2" borderId="4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5" fillId="3" borderId="43" xfId="0" applyNumberFormat="1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164" fontId="5" fillId="3" borderId="4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A19" zoomScaleNormal="100" workbookViewId="0">
      <selection activeCell="H20" sqref="H20"/>
    </sheetView>
  </sheetViews>
  <sheetFormatPr defaultColWidth="9.140625" defaultRowHeight="12" x14ac:dyDescent="0.25"/>
  <cols>
    <col min="1" max="1" width="15.7109375" style="1" customWidth="1"/>
    <col min="2" max="2" width="13.140625" style="1" customWidth="1"/>
    <col min="3" max="3" width="7.7109375" style="1" customWidth="1"/>
    <col min="4" max="4" width="11.42578125" style="1" customWidth="1"/>
    <col min="5" max="5" width="10" style="1" customWidth="1"/>
    <col min="6" max="6" width="7.7109375" style="1" customWidth="1"/>
    <col min="7" max="7" width="5.85546875" style="1" customWidth="1"/>
    <col min="8" max="8" width="8.28515625" style="1" customWidth="1"/>
    <col min="9" max="9" width="10.7109375" style="1" customWidth="1"/>
    <col min="10" max="10" width="9" style="1" customWidth="1"/>
    <col min="11" max="11" width="7.85546875" style="1" customWidth="1"/>
    <col min="12" max="12" width="6.42578125" style="1" customWidth="1"/>
    <col min="13" max="13" width="6.7109375" style="1" customWidth="1"/>
    <col min="14" max="14" width="9.140625" style="1" customWidth="1"/>
    <col min="15" max="15" width="7.140625" style="1" customWidth="1"/>
    <col min="16" max="16" width="11.140625" style="1" customWidth="1"/>
    <col min="17" max="17" width="9.140625" style="1" customWidth="1"/>
    <col min="18" max="19" width="7.7109375" style="1" customWidth="1"/>
    <col min="20" max="20" width="9.28515625" style="1" customWidth="1"/>
    <col min="21" max="21" width="11.140625" style="1" customWidth="1"/>
    <col min="22" max="16384" width="9.140625" style="1"/>
  </cols>
  <sheetData>
    <row r="1" spans="1:21" ht="51" customHeight="1" thickBot="1" x14ac:dyDescent="0.3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24" customHeight="1" x14ac:dyDescent="0.25">
      <c r="A2" s="194" t="s">
        <v>0</v>
      </c>
      <c r="B2" s="178" t="s">
        <v>39</v>
      </c>
      <c r="C2" s="179"/>
      <c r="D2" s="179"/>
      <c r="E2" s="179"/>
      <c r="F2" s="180"/>
      <c r="G2" s="197" t="s">
        <v>40</v>
      </c>
      <c r="H2" s="179"/>
      <c r="I2" s="179"/>
      <c r="J2" s="179"/>
      <c r="K2" s="198"/>
      <c r="L2" s="178" t="s">
        <v>41</v>
      </c>
      <c r="M2" s="179"/>
      <c r="N2" s="179"/>
      <c r="O2" s="179"/>
      <c r="P2" s="179"/>
      <c r="Q2" s="179"/>
      <c r="R2" s="179"/>
      <c r="S2" s="179"/>
      <c r="T2" s="179"/>
      <c r="U2" s="180"/>
    </row>
    <row r="3" spans="1:21" ht="12.75" customHeight="1" x14ac:dyDescent="0.25">
      <c r="A3" s="195"/>
      <c r="B3" s="196" t="s">
        <v>13</v>
      </c>
      <c r="C3" s="184" t="s">
        <v>14</v>
      </c>
      <c r="D3" s="184" t="s">
        <v>25</v>
      </c>
      <c r="E3" s="184"/>
      <c r="F3" s="186"/>
      <c r="G3" s="185" t="s">
        <v>13</v>
      </c>
      <c r="H3" s="184" t="s">
        <v>14</v>
      </c>
      <c r="I3" s="184" t="s">
        <v>25</v>
      </c>
      <c r="J3" s="184"/>
      <c r="K3" s="187"/>
      <c r="L3" s="192" t="s">
        <v>16</v>
      </c>
      <c r="M3" s="193"/>
      <c r="N3" s="193"/>
      <c r="O3" s="184" t="s">
        <v>12</v>
      </c>
      <c r="P3" s="184"/>
      <c r="Q3" s="184"/>
      <c r="R3" s="184"/>
      <c r="S3" s="184" t="s">
        <v>9</v>
      </c>
      <c r="T3" s="184"/>
      <c r="U3" s="186"/>
    </row>
    <row r="4" spans="1:21" ht="13.5" customHeight="1" x14ac:dyDescent="0.25">
      <c r="A4" s="195"/>
      <c r="B4" s="196"/>
      <c r="C4" s="184"/>
      <c r="D4" s="184" t="s">
        <v>10</v>
      </c>
      <c r="E4" s="184" t="s">
        <v>1</v>
      </c>
      <c r="F4" s="186" t="s">
        <v>15</v>
      </c>
      <c r="G4" s="185"/>
      <c r="H4" s="184"/>
      <c r="I4" s="184" t="s">
        <v>10</v>
      </c>
      <c r="J4" s="184" t="s">
        <v>1</v>
      </c>
      <c r="K4" s="187" t="s">
        <v>15</v>
      </c>
      <c r="L4" s="192"/>
      <c r="M4" s="193"/>
      <c r="N4" s="193"/>
      <c r="O4" s="184" t="s">
        <v>14</v>
      </c>
      <c r="P4" s="184" t="s">
        <v>25</v>
      </c>
      <c r="Q4" s="184"/>
      <c r="R4" s="184"/>
      <c r="S4" s="184" t="s">
        <v>25</v>
      </c>
      <c r="T4" s="184"/>
      <c r="U4" s="186"/>
    </row>
    <row r="5" spans="1:21" ht="36" x14ac:dyDescent="0.25">
      <c r="A5" s="195"/>
      <c r="B5" s="196"/>
      <c r="C5" s="184"/>
      <c r="D5" s="184"/>
      <c r="E5" s="184"/>
      <c r="F5" s="186"/>
      <c r="G5" s="185"/>
      <c r="H5" s="184"/>
      <c r="I5" s="184"/>
      <c r="J5" s="184"/>
      <c r="K5" s="187"/>
      <c r="L5" s="7" t="s">
        <v>13</v>
      </c>
      <c r="M5" s="6" t="s">
        <v>11</v>
      </c>
      <c r="N5" s="6" t="s">
        <v>14</v>
      </c>
      <c r="O5" s="184"/>
      <c r="P5" s="6" t="s">
        <v>10</v>
      </c>
      <c r="Q5" s="6" t="s">
        <v>1</v>
      </c>
      <c r="R5" s="6" t="s">
        <v>15</v>
      </c>
      <c r="S5" s="6" t="s">
        <v>17</v>
      </c>
      <c r="T5" s="6" t="s">
        <v>18</v>
      </c>
      <c r="U5" s="9" t="s">
        <v>19</v>
      </c>
    </row>
    <row r="6" spans="1:21" ht="12.75" thickBot="1" x14ac:dyDescent="0.3">
      <c r="A6" s="24">
        <v>1</v>
      </c>
      <c r="B6" s="4">
        <v>2</v>
      </c>
      <c r="C6" s="23">
        <v>3</v>
      </c>
      <c r="D6" s="23">
        <v>4</v>
      </c>
      <c r="E6" s="23">
        <v>5</v>
      </c>
      <c r="F6" s="2">
        <v>6</v>
      </c>
      <c r="G6" s="20">
        <v>7</v>
      </c>
      <c r="H6" s="3">
        <v>8</v>
      </c>
      <c r="I6" s="3">
        <v>9</v>
      </c>
      <c r="J6" s="3">
        <v>10</v>
      </c>
      <c r="K6" s="10">
        <v>11</v>
      </c>
      <c r="L6" s="4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2">
        <v>21</v>
      </c>
    </row>
    <row r="7" spans="1:21" ht="24.75" thickBot="1" x14ac:dyDescent="0.3">
      <c r="A7" s="39" t="s">
        <v>2</v>
      </c>
      <c r="B7" s="47">
        <v>3</v>
      </c>
      <c r="C7" s="48">
        <v>5172</v>
      </c>
      <c r="D7" s="48">
        <v>2224</v>
      </c>
      <c r="E7" s="48">
        <v>2948</v>
      </c>
      <c r="F7" s="49">
        <v>0</v>
      </c>
      <c r="G7" s="50">
        <v>1</v>
      </c>
      <c r="H7" s="51">
        <v>889.5</v>
      </c>
      <c r="I7" s="51">
        <v>741</v>
      </c>
      <c r="J7" s="51">
        <v>149</v>
      </c>
      <c r="K7" s="52">
        <v>0</v>
      </c>
      <c r="L7" s="47">
        <v>1</v>
      </c>
      <c r="M7" s="53">
        <v>57.5</v>
      </c>
      <c r="N7" s="51">
        <v>3726</v>
      </c>
      <c r="O7" s="51">
        <v>889.5</v>
      </c>
      <c r="P7" s="51">
        <v>741</v>
      </c>
      <c r="Q7" s="51">
        <v>148</v>
      </c>
      <c r="R7" s="52">
        <v>0</v>
      </c>
      <c r="S7" s="54">
        <v>166</v>
      </c>
      <c r="T7" s="48">
        <v>2670</v>
      </c>
      <c r="U7" s="49">
        <v>0</v>
      </c>
    </row>
    <row r="8" spans="1:21" ht="75" customHeight="1" thickBot="1" x14ac:dyDescent="0.3">
      <c r="A8" s="40" t="s">
        <v>3</v>
      </c>
      <c r="B8" s="55">
        <v>5</v>
      </c>
      <c r="C8" s="56">
        <v>7436</v>
      </c>
      <c r="D8" s="56">
        <v>7436</v>
      </c>
      <c r="E8" s="57">
        <v>0</v>
      </c>
      <c r="F8" s="58">
        <v>0</v>
      </c>
      <c r="G8" s="55">
        <v>5</v>
      </c>
      <c r="H8" s="56">
        <v>7436</v>
      </c>
      <c r="I8" s="56">
        <v>7436</v>
      </c>
      <c r="J8" s="57">
        <v>0</v>
      </c>
      <c r="K8" s="59">
        <v>0</v>
      </c>
      <c r="L8" s="60">
        <v>5</v>
      </c>
      <c r="M8" s="61">
        <v>190.3</v>
      </c>
      <c r="N8" s="62">
        <v>10903</v>
      </c>
      <c r="O8" s="62">
        <v>7436</v>
      </c>
      <c r="P8" s="62">
        <v>7436</v>
      </c>
      <c r="Q8" s="63">
        <v>0</v>
      </c>
      <c r="R8" s="64">
        <v>0</v>
      </c>
      <c r="S8" s="62">
        <v>3467</v>
      </c>
      <c r="T8" s="63">
        <v>0</v>
      </c>
      <c r="U8" s="65">
        <v>0</v>
      </c>
    </row>
    <row r="9" spans="1:21" s="45" customFormat="1" ht="74.25" customHeight="1" thickBot="1" x14ac:dyDescent="0.3">
      <c r="A9" s="39" t="s">
        <v>24</v>
      </c>
      <c r="B9" s="94">
        <f t="shared" ref="B9:I9" si="0">SUM(B11:B14)</f>
        <v>19</v>
      </c>
      <c r="C9" s="95">
        <f t="shared" si="0"/>
        <v>33292.229999999996</v>
      </c>
      <c r="D9" s="95">
        <f t="shared" si="0"/>
        <v>32064.23</v>
      </c>
      <c r="E9" s="95">
        <f t="shared" si="0"/>
        <v>0</v>
      </c>
      <c r="F9" s="96">
        <f t="shared" si="0"/>
        <v>0</v>
      </c>
      <c r="G9" s="97">
        <f t="shared" si="0"/>
        <v>7</v>
      </c>
      <c r="H9" s="98">
        <f t="shared" si="0"/>
        <v>11278</v>
      </c>
      <c r="I9" s="98">
        <f t="shared" si="0"/>
        <v>11278</v>
      </c>
      <c r="J9" s="98">
        <f t="shared" ref="J9:U9" si="1">SUM(J11:J14)</f>
        <v>0</v>
      </c>
      <c r="K9" s="99">
        <f t="shared" si="1"/>
        <v>0</v>
      </c>
      <c r="L9" s="100">
        <f t="shared" si="1"/>
        <v>8</v>
      </c>
      <c r="M9" s="101">
        <f t="shared" si="1"/>
        <v>348.7</v>
      </c>
      <c r="N9" s="98">
        <f t="shared" si="1"/>
        <v>15777</v>
      </c>
      <c r="O9" s="98">
        <f t="shared" si="1"/>
        <v>12463</v>
      </c>
      <c r="P9" s="98">
        <f t="shared" si="1"/>
        <v>12463</v>
      </c>
      <c r="Q9" s="98">
        <f t="shared" si="1"/>
        <v>0</v>
      </c>
      <c r="R9" s="98">
        <f t="shared" si="1"/>
        <v>0</v>
      </c>
      <c r="S9" s="98">
        <f t="shared" si="1"/>
        <v>3311</v>
      </c>
      <c r="T9" s="98">
        <f t="shared" si="1"/>
        <v>0</v>
      </c>
      <c r="U9" s="99">
        <f t="shared" si="1"/>
        <v>0</v>
      </c>
    </row>
    <row r="10" spans="1:21" s="45" customFormat="1" ht="12.75" thickBot="1" x14ac:dyDescent="0.3">
      <c r="A10" s="38" t="s">
        <v>4</v>
      </c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1"/>
    </row>
    <row r="11" spans="1:21" ht="24" x14ac:dyDescent="0.25">
      <c r="A11" s="41" t="s">
        <v>20</v>
      </c>
      <c r="B11" s="112">
        <v>14</v>
      </c>
      <c r="C11" s="113">
        <v>26251</v>
      </c>
      <c r="D11" s="113">
        <v>26251</v>
      </c>
      <c r="E11" s="113">
        <v>0</v>
      </c>
      <c r="F11" s="114">
        <v>0</v>
      </c>
      <c r="G11" s="115">
        <v>5</v>
      </c>
      <c r="H11" s="113">
        <v>8800</v>
      </c>
      <c r="I11" s="113">
        <v>8800</v>
      </c>
      <c r="J11" s="113">
        <v>0</v>
      </c>
      <c r="K11" s="116">
        <v>0</v>
      </c>
      <c r="L11" s="112">
        <v>5</v>
      </c>
      <c r="M11" s="117">
        <v>236</v>
      </c>
      <c r="N11" s="118">
        <v>11649</v>
      </c>
      <c r="O11" s="118">
        <v>8800</v>
      </c>
      <c r="P11" s="118">
        <v>8800</v>
      </c>
      <c r="Q11" s="113">
        <v>0</v>
      </c>
      <c r="R11" s="113">
        <v>0</v>
      </c>
      <c r="S11" s="113">
        <v>2846</v>
      </c>
      <c r="T11" s="113">
        <v>0</v>
      </c>
      <c r="U11" s="114">
        <v>0</v>
      </c>
    </row>
    <row r="12" spans="1:21" x14ac:dyDescent="0.25">
      <c r="A12" s="26" t="s">
        <v>21</v>
      </c>
      <c r="B12" s="66">
        <v>4</v>
      </c>
      <c r="C12" s="119">
        <v>5813.23</v>
      </c>
      <c r="D12" s="119">
        <v>5813.23</v>
      </c>
      <c r="E12" s="119">
        <v>0</v>
      </c>
      <c r="F12" s="120">
        <v>0</v>
      </c>
      <c r="G12" s="121">
        <v>1</v>
      </c>
      <c r="H12" s="119">
        <v>1250</v>
      </c>
      <c r="I12" s="119">
        <v>1250</v>
      </c>
      <c r="J12" s="119">
        <v>0</v>
      </c>
      <c r="K12" s="122">
        <v>0</v>
      </c>
      <c r="L12" s="123">
        <v>1</v>
      </c>
      <c r="M12" s="124">
        <v>41</v>
      </c>
      <c r="N12" s="119">
        <v>1500</v>
      </c>
      <c r="O12" s="119">
        <v>1250</v>
      </c>
      <c r="P12" s="119">
        <v>1250</v>
      </c>
      <c r="Q12" s="119">
        <v>0</v>
      </c>
      <c r="R12" s="119">
        <v>0</v>
      </c>
      <c r="S12" s="119">
        <v>250</v>
      </c>
      <c r="T12" s="119">
        <v>0</v>
      </c>
      <c r="U12" s="120">
        <v>0</v>
      </c>
    </row>
    <row r="13" spans="1:21" ht="24" x14ac:dyDescent="0.25">
      <c r="A13" s="26" t="s">
        <v>22</v>
      </c>
      <c r="B13" s="66">
        <v>0</v>
      </c>
      <c r="C13" s="119">
        <v>0</v>
      </c>
      <c r="D13" s="119">
        <v>0</v>
      </c>
      <c r="E13" s="119">
        <v>0</v>
      </c>
      <c r="F13" s="120">
        <v>0</v>
      </c>
      <c r="G13" s="121">
        <v>0</v>
      </c>
      <c r="H13" s="119">
        <v>0</v>
      </c>
      <c r="I13" s="119">
        <v>0</v>
      </c>
      <c r="J13" s="119">
        <v>0</v>
      </c>
      <c r="K13" s="122">
        <v>0</v>
      </c>
      <c r="L13" s="123">
        <v>0</v>
      </c>
      <c r="M13" s="124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20">
        <v>0</v>
      </c>
    </row>
    <row r="14" spans="1:21" ht="12.75" thickBot="1" x14ac:dyDescent="0.3">
      <c r="A14" s="27" t="s">
        <v>23</v>
      </c>
      <c r="B14" s="85">
        <v>1</v>
      </c>
      <c r="C14" s="125">
        <v>1228</v>
      </c>
      <c r="D14" s="125">
        <v>0</v>
      </c>
      <c r="E14" s="125">
        <v>0</v>
      </c>
      <c r="F14" s="126">
        <v>0</v>
      </c>
      <c r="G14" s="127">
        <v>1</v>
      </c>
      <c r="H14" s="125">
        <v>1228</v>
      </c>
      <c r="I14" s="125">
        <v>1228</v>
      </c>
      <c r="J14" s="125">
        <v>0</v>
      </c>
      <c r="K14" s="128">
        <v>0</v>
      </c>
      <c r="L14" s="129">
        <v>2</v>
      </c>
      <c r="M14" s="130">
        <v>71.7</v>
      </c>
      <c r="N14" s="125">
        <v>2628</v>
      </c>
      <c r="O14" s="125">
        <v>2413</v>
      </c>
      <c r="P14" s="125">
        <v>2413</v>
      </c>
      <c r="Q14" s="125">
        <v>0</v>
      </c>
      <c r="R14" s="125">
        <v>0</v>
      </c>
      <c r="S14" s="125">
        <v>215</v>
      </c>
      <c r="T14" s="125">
        <v>0</v>
      </c>
      <c r="U14" s="126">
        <v>0</v>
      </c>
    </row>
    <row r="15" spans="1:21" s="5" customFormat="1" ht="0.75" customHeight="1" thickBot="1" x14ac:dyDescent="0.3">
      <c r="A15" s="46"/>
      <c r="B15" s="29"/>
      <c r="C15" s="30">
        <f>C7+C8+C9</f>
        <v>45900.229999999996</v>
      </c>
      <c r="D15" s="30">
        <f t="shared" ref="D15:R15" si="2">D7+D8+D9</f>
        <v>41724.229999999996</v>
      </c>
      <c r="E15" s="30">
        <f t="shared" si="2"/>
        <v>2948</v>
      </c>
      <c r="F15" s="31">
        <f t="shared" si="2"/>
        <v>0</v>
      </c>
      <c r="G15" s="32">
        <f t="shared" si="2"/>
        <v>13</v>
      </c>
      <c r="H15" s="30">
        <f t="shared" si="2"/>
        <v>19603.5</v>
      </c>
      <c r="I15" s="30">
        <f t="shared" si="2"/>
        <v>19455</v>
      </c>
      <c r="J15" s="30">
        <f t="shared" si="2"/>
        <v>149</v>
      </c>
      <c r="K15" s="31">
        <f t="shared" si="2"/>
        <v>0</v>
      </c>
      <c r="L15" s="33">
        <v>1</v>
      </c>
      <c r="M15" s="34">
        <f t="shared" si="2"/>
        <v>596.5</v>
      </c>
      <c r="N15" s="35">
        <f t="shared" si="2"/>
        <v>30406</v>
      </c>
      <c r="O15" s="35">
        <f t="shared" si="2"/>
        <v>20788.5</v>
      </c>
      <c r="P15" s="35">
        <f t="shared" si="2"/>
        <v>20640</v>
      </c>
      <c r="Q15" s="35">
        <f t="shared" si="2"/>
        <v>148</v>
      </c>
      <c r="R15" s="35">
        <f t="shared" si="2"/>
        <v>0</v>
      </c>
      <c r="S15" s="181">
        <f>S7+S8+S9</f>
        <v>6944</v>
      </c>
      <c r="T15" s="182"/>
      <c r="U15" s="183"/>
    </row>
    <row r="16" spans="1:21" ht="46.5" customHeight="1" x14ac:dyDescent="0.25">
      <c r="A16" s="25" t="s">
        <v>28</v>
      </c>
      <c r="B16" s="102">
        <f>SUM(B18,B19)</f>
        <v>306</v>
      </c>
      <c r="C16" s="103">
        <f>SUM(C18,C19)</f>
        <v>465101</v>
      </c>
      <c r="D16" s="103">
        <v>31623</v>
      </c>
      <c r="E16" s="103">
        <f>SUM(E18,E19)</f>
        <v>432178</v>
      </c>
      <c r="F16" s="104">
        <f t="shared" ref="F16:U16" si="3">SUM(F18:F19)</f>
        <v>1300</v>
      </c>
      <c r="G16" s="105">
        <f t="shared" si="3"/>
        <v>18</v>
      </c>
      <c r="H16" s="106">
        <f t="shared" si="3"/>
        <v>23399.4</v>
      </c>
      <c r="I16" s="105">
        <f t="shared" si="3"/>
        <v>720.4</v>
      </c>
      <c r="J16" s="106">
        <f t="shared" si="3"/>
        <v>22158</v>
      </c>
      <c r="K16" s="105">
        <f>SUM(K18:K19)</f>
        <v>521</v>
      </c>
      <c r="L16" s="107">
        <f t="shared" si="3"/>
        <v>17</v>
      </c>
      <c r="M16" s="108">
        <f t="shared" si="3"/>
        <v>837.7</v>
      </c>
      <c r="N16" s="109">
        <f t="shared" si="3"/>
        <v>29665</v>
      </c>
      <c r="O16" s="109">
        <f t="shared" si="3"/>
        <v>23847</v>
      </c>
      <c r="P16" s="109">
        <f t="shared" si="3"/>
        <v>935</v>
      </c>
      <c r="Q16" s="109">
        <f t="shared" si="3"/>
        <v>22230</v>
      </c>
      <c r="R16" s="109">
        <f t="shared" si="3"/>
        <v>682</v>
      </c>
      <c r="S16" s="110">
        <f t="shared" si="3"/>
        <v>3652</v>
      </c>
      <c r="T16" s="110">
        <f t="shared" si="3"/>
        <v>2167</v>
      </c>
      <c r="U16" s="111">
        <f t="shared" si="3"/>
        <v>0</v>
      </c>
    </row>
    <row r="17" spans="1:21" ht="10.5" customHeight="1" x14ac:dyDescent="0.25">
      <c r="A17" s="26" t="s">
        <v>4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2"/>
    </row>
    <row r="18" spans="1:21" ht="82.5" customHeight="1" x14ac:dyDescent="0.25">
      <c r="A18" s="26" t="s">
        <v>5</v>
      </c>
      <c r="B18" s="66">
        <v>25</v>
      </c>
      <c r="C18" s="67">
        <v>37998</v>
      </c>
      <c r="D18" s="67">
        <v>31623</v>
      </c>
      <c r="E18" s="67">
        <v>5375</v>
      </c>
      <c r="F18" s="68">
        <v>1000</v>
      </c>
      <c r="G18" s="69">
        <v>3</v>
      </c>
      <c r="H18" s="70">
        <f>SUM(I18:K18)</f>
        <v>3706.4</v>
      </c>
      <c r="I18" s="67">
        <v>720.4</v>
      </c>
      <c r="J18" s="67">
        <v>2615</v>
      </c>
      <c r="K18" s="67">
        <v>371</v>
      </c>
      <c r="L18" s="66">
        <v>4</v>
      </c>
      <c r="M18" s="71">
        <v>212</v>
      </c>
      <c r="N18" s="67">
        <v>8385</v>
      </c>
      <c r="O18" s="67">
        <v>6051</v>
      </c>
      <c r="P18" s="72">
        <v>935</v>
      </c>
      <c r="Q18" s="67">
        <v>4564</v>
      </c>
      <c r="R18" s="73">
        <v>552</v>
      </c>
      <c r="S18" s="74">
        <v>943</v>
      </c>
      <c r="T18" s="74">
        <v>1391</v>
      </c>
      <c r="U18" s="75">
        <v>0</v>
      </c>
    </row>
    <row r="19" spans="1:21" ht="39" customHeight="1" thickBot="1" x14ac:dyDescent="0.3">
      <c r="A19" s="27" t="s">
        <v>42</v>
      </c>
      <c r="B19" s="76">
        <v>281</v>
      </c>
      <c r="C19" s="77">
        <v>427103</v>
      </c>
      <c r="D19" s="78">
        <v>0</v>
      </c>
      <c r="E19" s="79">
        <v>426803</v>
      </c>
      <c r="F19" s="80">
        <v>300</v>
      </c>
      <c r="G19" s="81">
        <v>15</v>
      </c>
      <c r="H19" s="77">
        <v>19693</v>
      </c>
      <c r="I19" s="78">
        <v>0</v>
      </c>
      <c r="J19" s="77">
        <v>19543</v>
      </c>
      <c r="K19" s="82">
        <v>150</v>
      </c>
      <c r="L19" s="85">
        <v>13</v>
      </c>
      <c r="M19" s="86">
        <v>625.70000000000005</v>
      </c>
      <c r="N19" s="87">
        <v>21280</v>
      </c>
      <c r="O19" s="87">
        <v>17796</v>
      </c>
      <c r="P19" s="84">
        <v>0</v>
      </c>
      <c r="Q19" s="87">
        <v>17666</v>
      </c>
      <c r="R19" s="84">
        <v>130</v>
      </c>
      <c r="S19" s="87">
        <v>2709</v>
      </c>
      <c r="T19" s="87">
        <v>776</v>
      </c>
      <c r="U19" s="83">
        <v>0</v>
      </c>
    </row>
    <row r="20" spans="1:21" ht="72" x14ac:dyDescent="0.25">
      <c r="A20" s="44" t="s">
        <v>27</v>
      </c>
      <c r="B20" s="142">
        <f t="shared" ref="B20:U20" si="4">SUM(B22:B23)</f>
        <v>77</v>
      </c>
      <c r="C20" s="143">
        <f t="shared" si="4"/>
        <v>2167</v>
      </c>
      <c r="D20" s="143">
        <f t="shared" si="4"/>
        <v>650</v>
      </c>
      <c r="E20" s="143">
        <f t="shared" si="4"/>
        <v>1517</v>
      </c>
      <c r="F20" s="144">
        <f t="shared" si="4"/>
        <v>0</v>
      </c>
      <c r="G20" s="145">
        <v>38</v>
      </c>
      <c r="H20" s="146">
        <v>57242</v>
      </c>
      <c r="I20" s="146">
        <f t="shared" si="4"/>
        <v>8500</v>
      </c>
      <c r="J20" s="146">
        <v>48742</v>
      </c>
      <c r="K20" s="147">
        <f t="shared" si="4"/>
        <v>0</v>
      </c>
      <c r="L20" s="148">
        <f t="shared" si="4"/>
        <v>33</v>
      </c>
      <c r="M20" s="149">
        <f t="shared" si="4"/>
        <v>1904.35</v>
      </c>
      <c r="N20" s="150">
        <f t="shared" ref="N20:S20" si="5">SUM(N22,N23)</f>
        <v>73978</v>
      </c>
      <c r="O20" s="150">
        <f t="shared" si="5"/>
        <v>45053</v>
      </c>
      <c r="P20" s="150">
        <f t="shared" si="5"/>
        <v>9820</v>
      </c>
      <c r="Q20" s="150">
        <f t="shared" si="5"/>
        <v>35233</v>
      </c>
      <c r="R20" s="150">
        <f t="shared" si="5"/>
        <v>0</v>
      </c>
      <c r="S20" s="150">
        <f t="shared" si="5"/>
        <v>28925</v>
      </c>
      <c r="T20" s="150">
        <f t="shared" si="4"/>
        <v>0</v>
      </c>
      <c r="U20" s="151">
        <f t="shared" si="4"/>
        <v>0</v>
      </c>
    </row>
    <row r="21" spans="1:21" ht="15" customHeight="1" x14ac:dyDescent="0.25">
      <c r="A21" s="28" t="s">
        <v>4</v>
      </c>
      <c r="B21" s="173" t="s">
        <v>29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</row>
    <row r="22" spans="1:21" ht="47.25" customHeight="1" x14ac:dyDescent="0.25">
      <c r="A22" s="28" t="s">
        <v>26</v>
      </c>
      <c r="B22" s="152">
        <v>61</v>
      </c>
      <c r="C22" s="153">
        <v>1717</v>
      </c>
      <c r="D22" s="153">
        <v>515</v>
      </c>
      <c r="E22" s="154">
        <v>1202</v>
      </c>
      <c r="F22" s="155">
        <v>0</v>
      </c>
      <c r="G22" s="156">
        <v>23</v>
      </c>
      <c r="H22" s="154">
        <v>32744</v>
      </c>
      <c r="I22" s="154">
        <v>2500</v>
      </c>
      <c r="J22" s="154">
        <v>30244</v>
      </c>
      <c r="K22" s="157">
        <v>0</v>
      </c>
      <c r="L22" s="158">
        <v>16</v>
      </c>
      <c r="M22" s="159">
        <v>1035.55</v>
      </c>
      <c r="N22" s="160">
        <v>36896</v>
      </c>
      <c r="O22" s="160">
        <v>22780</v>
      </c>
      <c r="P22" s="160">
        <v>3320</v>
      </c>
      <c r="Q22" s="160">
        <v>19460</v>
      </c>
      <c r="R22" s="161">
        <v>0</v>
      </c>
      <c r="S22" s="160">
        <v>14116</v>
      </c>
      <c r="T22" s="154">
        <v>0</v>
      </c>
      <c r="U22" s="157">
        <v>0</v>
      </c>
    </row>
    <row r="23" spans="1:21" ht="48.75" customHeight="1" thickBot="1" x14ac:dyDescent="0.3">
      <c r="A23" s="43" t="s">
        <v>6</v>
      </c>
      <c r="B23" s="162">
        <v>16</v>
      </c>
      <c r="C23" s="163">
        <v>450</v>
      </c>
      <c r="D23" s="163">
        <v>135</v>
      </c>
      <c r="E23" s="164">
        <v>315</v>
      </c>
      <c r="F23" s="165">
        <v>0</v>
      </c>
      <c r="G23" s="166">
        <v>15</v>
      </c>
      <c r="H23" s="164">
        <v>24498</v>
      </c>
      <c r="I23" s="164">
        <v>6000</v>
      </c>
      <c r="J23" s="164">
        <v>18498</v>
      </c>
      <c r="K23" s="167">
        <v>0</v>
      </c>
      <c r="L23" s="168">
        <v>17</v>
      </c>
      <c r="M23" s="169">
        <v>868.8</v>
      </c>
      <c r="N23" s="154">
        <v>37082</v>
      </c>
      <c r="O23" s="154">
        <v>22273</v>
      </c>
      <c r="P23" s="154">
        <v>6500</v>
      </c>
      <c r="Q23" s="154">
        <v>15773</v>
      </c>
      <c r="R23" s="154">
        <v>0</v>
      </c>
      <c r="S23" s="154">
        <v>14809</v>
      </c>
      <c r="T23" s="164">
        <v>0</v>
      </c>
      <c r="U23" s="167">
        <v>0</v>
      </c>
    </row>
    <row r="24" spans="1:21" ht="104.25" customHeight="1" thickBot="1" x14ac:dyDescent="0.3">
      <c r="A24" s="37" t="s">
        <v>36</v>
      </c>
      <c r="B24" s="131">
        <v>43</v>
      </c>
      <c r="C24" s="132">
        <v>83475.960000000006</v>
      </c>
      <c r="D24" s="133">
        <v>0</v>
      </c>
      <c r="E24" s="132">
        <v>83045.960000000006</v>
      </c>
      <c r="F24" s="134">
        <v>430</v>
      </c>
      <c r="G24" s="105">
        <v>7</v>
      </c>
      <c r="H24" s="132">
        <v>6971</v>
      </c>
      <c r="I24" s="133">
        <v>0</v>
      </c>
      <c r="J24" s="132">
        <v>6855</v>
      </c>
      <c r="K24" s="134">
        <v>116</v>
      </c>
      <c r="L24" s="135">
        <v>10</v>
      </c>
      <c r="M24" s="136">
        <v>414</v>
      </c>
      <c r="N24" s="137">
        <v>22087</v>
      </c>
      <c r="O24" s="138">
        <v>11656</v>
      </c>
      <c r="P24" s="139">
        <v>0</v>
      </c>
      <c r="Q24" s="138">
        <v>11516</v>
      </c>
      <c r="R24" s="140">
        <v>140</v>
      </c>
      <c r="S24" s="138">
        <v>1764</v>
      </c>
      <c r="T24" s="138">
        <v>8667</v>
      </c>
      <c r="U24" s="141">
        <v>0</v>
      </c>
    </row>
    <row r="25" spans="1:21" s="11" customFormat="1" ht="21" customHeight="1" thickBot="1" x14ac:dyDescent="0.3">
      <c r="A25" s="42" t="s">
        <v>7</v>
      </c>
      <c r="B25" s="47">
        <v>12</v>
      </c>
      <c r="C25" s="48">
        <v>19494</v>
      </c>
      <c r="D25" s="54">
        <v>644</v>
      </c>
      <c r="E25" s="51">
        <v>18850</v>
      </c>
      <c r="F25" s="49">
        <v>0</v>
      </c>
      <c r="G25" s="50">
        <v>12</v>
      </c>
      <c r="H25" s="48">
        <v>19280</v>
      </c>
      <c r="I25" s="54">
        <v>430</v>
      </c>
      <c r="J25" s="48">
        <v>18850</v>
      </c>
      <c r="K25" s="49">
        <v>0</v>
      </c>
      <c r="L25" s="47">
        <v>12</v>
      </c>
      <c r="M25" s="88">
        <v>409.7</v>
      </c>
      <c r="N25" s="48">
        <v>19280</v>
      </c>
      <c r="O25" s="48">
        <v>19280</v>
      </c>
      <c r="P25" s="54">
        <v>430</v>
      </c>
      <c r="Q25" s="48">
        <v>18850</v>
      </c>
      <c r="R25" s="54">
        <v>0</v>
      </c>
      <c r="S25" s="54">
        <v>0</v>
      </c>
      <c r="T25" s="54">
        <v>0</v>
      </c>
      <c r="U25" s="49">
        <v>0</v>
      </c>
    </row>
    <row r="26" spans="1:21" s="11" customFormat="1" ht="23.25" customHeight="1" thickBot="1" x14ac:dyDescent="0.3">
      <c r="A26" s="36" t="s">
        <v>43</v>
      </c>
      <c r="B26" s="47">
        <v>2</v>
      </c>
      <c r="C26" s="48">
        <v>574</v>
      </c>
      <c r="D26" s="54">
        <v>0</v>
      </c>
      <c r="E26" s="51">
        <v>574</v>
      </c>
      <c r="F26" s="49">
        <v>0</v>
      </c>
      <c r="G26" s="47">
        <v>2</v>
      </c>
      <c r="H26" s="48">
        <v>574</v>
      </c>
      <c r="I26" s="54">
        <v>0</v>
      </c>
      <c r="J26" s="51">
        <v>574</v>
      </c>
      <c r="K26" s="49">
        <v>0</v>
      </c>
      <c r="L26" s="47">
        <v>2</v>
      </c>
      <c r="M26" s="88">
        <v>0</v>
      </c>
      <c r="N26" s="48">
        <v>554</v>
      </c>
      <c r="O26" s="48">
        <v>554</v>
      </c>
      <c r="P26" s="54">
        <v>554</v>
      </c>
      <c r="Q26" s="48">
        <v>0</v>
      </c>
      <c r="R26" s="54">
        <v>0</v>
      </c>
      <c r="S26" s="54">
        <v>0</v>
      </c>
      <c r="T26" s="54">
        <v>0</v>
      </c>
      <c r="U26" s="49">
        <v>0</v>
      </c>
    </row>
    <row r="27" spans="1:21" s="11" customFormat="1" ht="53.25" customHeight="1" thickBot="1" x14ac:dyDescent="0.3">
      <c r="A27" s="36" t="s">
        <v>44</v>
      </c>
      <c r="B27" s="47">
        <v>13</v>
      </c>
      <c r="C27" s="88">
        <v>18282.7</v>
      </c>
      <c r="D27" s="88">
        <v>4887.8</v>
      </c>
      <c r="E27" s="88">
        <v>5824.4</v>
      </c>
      <c r="F27" s="89">
        <v>7570.5</v>
      </c>
      <c r="G27" s="47">
        <v>13</v>
      </c>
      <c r="H27" s="48">
        <v>18282.7</v>
      </c>
      <c r="I27" s="54">
        <v>4887.8</v>
      </c>
      <c r="J27" s="51">
        <v>5824.4</v>
      </c>
      <c r="K27" s="49">
        <v>7570.5</v>
      </c>
      <c r="L27" s="47">
        <v>13</v>
      </c>
      <c r="M27" s="88">
        <v>749.4</v>
      </c>
      <c r="N27" s="88">
        <v>18282.7</v>
      </c>
      <c r="O27" s="88">
        <v>18282.7</v>
      </c>
      <c r="P27" s="88">
        <v>4887.8</v>
      </c>
      <c r="Q27" s="88">
        <v>5824.4</v>
      </c>
      <c r="R27" s="89">
        <v>7570.5</v>
      </c>
      <c r="S27" s="54">
        <v>0</v>
      </c>
      <c r="T27" s="54">
        <v>0</v>
      </c>
      <c r="U27" s="49">
        <v>0</v>
      </c>
    </row>
    <row r="28" spans="1:21" ht="27" customHeight="1" thickBot="1" x14ac:dyDescent="0.3">
      <c r="A28" s="40" t="s">
        <v>8</v>
      </c>
      <c r="B28" s="90">
        <f t="shared" ref="B28:U28" si="6">SUM(B7,B8,B9,B16,B20)+B24+B25+B26+B27</f>
        <v>480</v>
      </c>
      <c r="C28" s="91">
        <f t="shared" si="6"/>
        <v>634994.8899999999</v>
      </c>
      <c r="D28" s="91">
        <f t="shared" si="6"/>
        <v>79529.03</v>
      </c>
      <c r="E28" s="91">
        <f t="shared" si="6"/>
        <v>544937.36</v>
      </c>
      <c r="F28" s="92">
        <f t="shared" si="6"/>
        <v>9300.5</v>
      </c>
      <c r="G28" s="90">
        <f t="shared" si="6"/>
        <v>103</v>
      </c>
      <c r="H28" s="91">
        <f t="shared" si="6"/>
        <v>145352.6</v>
      </c>
      <c r="I28" s="91">
        <f t="shared" si="6"/>
        <v>33993.200000000004</v>
      </c>
      <c r="J28" s="91">
        <f t="shared" si="6"/>
        <v>103152.4</v>
      </c>
      <c r="K28" s="93">
        <f t="shared" si="6"/>
        <v>8207.5</v>
      </c>
      <c r="L28" s="90">
        <f t="shared" si="6"/>
        <v>101</v>
      </c>
      <c r="M28" s="91">
        <f>SUM(M7,M8,M9,M16,M20)+M24+M25+M26+M27</f>
        <v>4911.6499999999996</v>
      </c>
      <c r="N28" s="91">
        <f t="shared" si="6"/>
        <v>194252.7</v>
      </c>
      <c r="O28" s="91">
        <f t="shared" si="6"/>
        <v>139461.20000000001</v>
      </c>
      <c r="P28" s="91">
        <f t="shared" si="6"/>
        <v>37266.800000000003</v>
      </c>
      <c r="Q28" s="91">
        <f t="shared" si="6"/>
        <v>93801.4</v>
      </c>
      <c r="R28" s="91">
        <f t="shared" si="6"/>
        <v>8392.5</v>
      </c>
      <c r="S28" s="91">
        <f t="shared" si="6"/>
        <v>41285</v>
      </c>
      <c r="T28" s="91">
        <f t="shared" si="6"/>
        <v>13504</v>
      </c>
      <c r="U28" s="93">
        <f t="shared" si="6"/>
        <v>0</v>
      </c>
    </row>
    <row r="30" spans="1:21" ht="15.75" x14ac:dyDescent="0.25">
      <c r="A30" s="12"/>
      <c r="B30" s="13" t="s">
        <v>30</v>
      </c>
      <c r="C30" s="13"/>
      <c r="D30" s="13"/>
      <c r="E30" s="13"/>
      <c r="F30" s="14"/>
      <c r="G30" s="13"/>
      <c r="H30" s="15"/>
      <c r="I30" s="13" t="s">
        <v>31</v>
      </c>
      <c r="J30" s="13"/>
      <c r="K30" s="13"/>
      <c r="L30" s="13"/>
      <c r="M30" s="13"/>
      <c r="N30" s="177" t="s">
        <v>45</v>
      </c>
      <c r="O30" s="177"/>
      <c r="P30" s="16">
        <v>30</v>
      </c>
      <c r="Q30" s="17" t="s">
        <v>46</v>
      </c>
      <c r="R30" s="16" t="s">
        <v>37</v>
      </c>
      <c r="S30" s="12"/>
    </row>
    <row r="31" spans="1:21" ht="15.75" x14ac:dyDescent="0.25">
      <c r="A31" s="12"/>
      <c r="B31" s="18" t="s">
        <v>32</v>
      </c>
      <c r="C31" s="15"/>
      <c r="D31" s="15"/>
      <c r="E31" s="15"/>
      <c r="F31" s="19"/>
      <c r="G31" s="15"/>
      <c r="H31" s="13"/>
      <c r="I31" s="22" t="s">
        <v>33</v>
      </c>
      <c r="J31" s="18"/>
      <c r="K31" s="18"/>
      <c r="L31" s="18"/>
      <c r="M31" s="18"/>
      <c r="N31" s="18" t="s">
        <v>34</v>
      </c>
      <c r="O31" s="18"/>
      <c r="P31" s="16" t="s">
        <v>29</v>
      </c>
      <c r="Q31" s="16"/>
      <c r="R31" s="16"/>
      <c r="S31" s="12"/>
    </row>
    <row r="33" spans="2:19" ht="15.75" x14ac:dyDescent="0.25">
      <c r="B33" s="176" t="s">
        <v>35</v>
      </c>
      <c r="C33" s="176"/>
      <c r="D33" s="176"/>
      <c r="E33" s="176"/>
      <c r="F33" s="176"/>
      <c r="G33" s="176"/>
      <c r="I33" s="13" t="s">
        <v>31</v>
      </c>
      <c r="N33" s="21" t="s">
        <v>38</v>
      </c>
      <c r="P33" s="16">
        <v>30</v>
      </c>
      <c r="Q33" s="17" t="s">
        <v>46</v>
      </c>
      <c r="R33" s="16" t="s">
        <v>37</v>
      </c>
      <c r="S33" s="12"/>
    </row>
    <row r="34" spans="2:19" x14ac:dyDescent="0.25">
      <c r="I34" s="22" t="s">
        <v>33</v>
      </c>
      <c r="N34" s="18" t="s">
        <v>34</v>
      </c>
    </row>
  </sheetData>
  <mergeCells count="29">
    <mergeCell ref="A1:U1"/>
    <mergeCell ref="B10:U10"/>
    <mergeCell ref="H3:H5"/>
    <mergeCell ref="I4:I5"/>
    <mergeCell ref="J4:J5"/>
    <mergeCell ref="K4:K5"/>
    <mergeCell ref="L3:N4"/>
    <mergeCell ref="O4:O5"/>
    <mergeCell ref="S3:U3"/>
    <mergeCell ref="S4:U4"/>
    <mergeCell ref="A2:A5"/>
    <mergeCell ref="B3:B5"/>
    <mergeCell ref="C3:C5"/>
    <mergeCell ref="D4:D5"/>
    <mergeCell ref="E4:E5"/>
    <mergeCell ref="G2:K2"/>
    <mergeCell ref="B17:U17"/>
    <mergeCell ref="B21:U21"/>
    <mergeCell ref="B33:G33"/>
    <mergeCell ref="N30:O30"/>
    <mergeCell ref="L2:U2"/>
    <mergeCell ref="S15:U15"/>
    <mergeCell ref="B2:F2"/>
    <mergeCell ref="P4:R4"/>
    <mergeCell ref="O3:R3"/>
    <mergeCell ref="G3:G5"/>
    <mergeCell ref="D3:F3"/>
    <mergeCell ref="I3:K3"/>
    <mergeCell ref="F4:F5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specjil</dc:creator>
  <cp:lastModifiedBy>specjil</cp:lastModifiedBy>
  <cp:lastPrinted>2017-01-18T09:29:14Z</cp:lastPrinted>
  <dcterms:created xsi:type="dcterms:W3CDTF">2014-11-05T12:55:36Z</dcterms:created>
  <dcterms:modified xsi:type="dcterms:W3CDTF">2017-01-18T09:32:21Z</dcterms:modified>
</cp:coreProperties>
</file>